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2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4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15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16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17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1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2018\Navarrómetro 2018\Informe\"/>
    </mc:Choice>
  </mc:AlternateContent>
  <xr:revisionPtr revIDLastSave="0" documentId="10_ncr:100000_{89A5B8F5-DA68-4766-AF76-8EEC03AAC5E8}" xr6:coauthVersionLast="31" xr6:coauthVersionMax="31" xr10:uidLastSave="{00000000-0000-0000-0000-000000000000}"/>
  <bookViews>
    <workbookView xWindow="0" yWindow="0" windowWidth="28800" windowHeight="12225" tabRatio="857" firstSheet="11" xr2:uid="{4047FC95-9CB4-4A41-89F8-FC8EE6C38172}"/>
  </bookViews>
  <sheets>
    <sheet name="Hoja2" sheetId="27" r:id="rId1"/>
    <sheet name="P11_Conocimiento Portavoces" sheetId="2" r:id="rId2"/>
    <sheet name="P11_Conoc-ubicación Portavoces" sheetId="3" r:id="rId3"/>
    <sheet name="Beltrán" sheetId="14" r:id="rId4"/>
    <sheet name="Buill" sheetId="11" r:id="rId5"/>
    <sheet name="Chivite" sheetId="12" r:id="rId6"/>
    <sheet name="De Simón" sheetId="13" r:id="rId7"/>
    <sheet name="Esparza" sheetId="26" r:id="rId8"/>
    <sheet name="Martínez" sheetId="15" r:id="rId9"/>
    <sheet name="Ruiz" sheetId="16" r:id="rId10"/>
    <sheet name="P12_Valoración portavoces" sheetId="1" r:id="rId11"/>
    <sheet name="P13_Ubicac. ideológica" sheetId="17" r:id="rId12"/>
    <sheet name="P13_2_Ubic. Ideológ.xVariables" sheetId="5" r:id="rId13"/>
    <sheet name="P17_Calific. Gob. Navarra" sheetId="20" r:id="rId14"/>
    <sheet name="P17_2_Calif. Gob..xVariables " sheetId="21" r:id="rId15"/>
    <sheet name="P18_Calific. Presidenta" sheetId="22" r:id="rId16"/>
    <sheet name="P18_2_Calif. Presid.xVariables" sheetId="23" r:id="rId17"/>
    <sheet name="P19_Calific. Oposición" sheetId="24" r:id="rId18"/>
    <sheet name="P19_2_Calif. OposiciónxVariable" sheetId="25" r:id="rId19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6" l="1"/>
  <c r="C5" i="26" s="1"/>
  <c r="C6" i="26" s="1"/>
  <c r="C7" i="26" s="1"/>
  <c r="C8" i="26" s="1"/>
  <c r="C9" i="26" s="1"/>
  <c r="C10" i="26" s="1"/>
  <c r="C11" i="26" s="1"/>
  <c r="C12" i="26" s="1"/>
  <c r="C13" i="26" s="1"/>
  <c r="C14" i="26" s="1"/>
  <c r="C15" i="26" s="1"/>
  <c r="C16" i="26" s="1"/>
  <c r="C17" i="26" s="1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C28" i="26" s="1"/>
  <c r="C29" i="26" s="1"/>
  <c r="C30" i="26" s="1"/>
  <c r="C31" i="26" s="1"/>
  <c r="C40" i="14" l="1"/>
  <c r="C41" i="14"/>
  <c r="C42" i="14"/>
  <c r="C43" i="14"/>
  <c r="C44" i="14" s="1"/>
  <c r="C37" i="14"/>
  <c r="C38" i="14"/>
  <c r="C39" i="14" s="1"/>
  <c r="C32" i="14"/>
  <c r="C33" i="14"/>
  <c r="C34" i="14" s="1"/>
  <c r="C35" i="14" s="1"/>
  <c r="C36" i="14" s="1"/>
  <c r="B3" i="14"/>
  <c r="C83" i="24" l="1"/>
  <c r="D83" i="24"/>
  <c r="E83" i="24"/>
  <c r="C84" i="24"/>
  <c r="D84" i="24"/>
  <c r="E84" i="24"/>
  <c r="B84" i="24"/>
  <c r="B83" i="24"/>
  <c r="C82" i="24"/>
  <c r="D82" i="24"/>
  <c r="E82" i="24"/>
  <c r="B82" i="24"/>
  <c r="C76" i="24"/>
  <c r="D76" i="24"/>
  <c r="E76" i="24"/>
  <c r="B76" i="24"/>
  <c r="C92" i="20"/>
  <c r="A92" i="20"/>
  <c r="A93" i="20" s="1"/>
  <c r="E91" i="20"/>
  <c r="D91" i="20"/>
  <c r="C91" i="20"/>
  <c r="B91" i="20"/>
  <c r="A94" i="22"/>
  <c r="E94" i="22" s="1"/>
  <c r="E93" i="22"/>
  <c r="D93" i="22"/>
  <c r="C93" i="22"/>
  <c r="B93" i="22"/>
  <c r="C58" i="24"/>
  <c r="D58" i="24"/>
  <c r="E58" i="24"/>
  <c r="C59" i="24"/>
  <c r="B58" i="24"/>
  <c r="A59" i="24"/>
  <c r="D59" i="24" s="1"/>
  <c r="D5" i="24"/>
  <c r="D8" i="24"/>
  <c r="D10" i="24"/>
  <c r="D12" i="24"/>
  <c r="D13" i="24"/>
  <c r="D11" i="24"/>
  <c r="D9" i="24"/>
  <c r="D7" i="24"/>
  <c r="D6" i="24"/>
  <c r="D4" i="24"/>
  <c r="E93" i="20" l="1"/>
  <c r="D93" i="20"/>
  <c r="A94" i="20"/>
  <c r="C93" i="20"/>
  <c r="B93" i="20"/>
  <c r="D92" i="20"/>
  <c r="E92" i="20"/>
  <c r="B92" i="20"/>
  <c r="B94" i="22"/>
  <c r="A95" i="22"/>
  <c r="D95" i="22" s="1"/>
  <c r="C94" i="22"/>
  <c r="B95" i="22"/>
  <c r="D94" i="22"/>
  <c r="C95" i="22"/>
  <c r="B59" i="24"/>
  <c r="E59" i="24"/>
  <c r="A60" i="24"/>
  <c r="D14" i="24"/>
  <c r="D18" i="24" s="1"/>
  <c r="B17" i="24"/>
  <c r="G17" i="22"/>
  <c r="J14" i="22"/>
  <c r="I5" i="22"/>
  <c r="I6" i="22" s="1"/>
  <c r="J4" i="22"/>
  <c r="N15" i="22"/>
  <c r="M15" i="22"/>
  <c r="M16" i="22" s="1"/>
  <c r="P14" i="22"/>
  <c r="O5" i="22"/>
  <c r="P5" i="22" s="1"/>
  <c r="P4" i="22"/>
  <c r="B47" i="22"/>
  <c r="D8" i="22"/>
  <c r="B49" i="22"/>
  <c r="B51" i="22"/>
  <c r="D12" i="22"/>
  <c r="B44" i="22"/>
  <c r="D54" i="22"/>
  <c r="C54" i="22"/>
  <c r="B54" i="22"/>
  <c r="D53" i="22"/>
  <c r="C53" i="22"/>
  <c r="B53" i="22"/>
  <c r="D52" i="22"/>
  <c r="C52" i="22"/>
  <c r="D51" i="22"/>
  <c r="C51" i="22"/>
  <c r="D50" i="22"/>
  <c r="C50" i="22"/>
  <c r="B50" i="22"/>
  <c r="B67" i="22" s="1"/>
  <c r="D49" i="22"/>
  <c r="C49" i="22"/>
  <c r="D48" i="22"/>
  <c r="C48" i="22"/>
  <c r="D47" i="22"/>
  <c r="C47" i="22"/>
  <c r="D46" i="22"/>
  <c r="C46" i="22"/>
  <c r="B46" i="22"/>
  <c r="D45" i="22"/>
  <c r="C45" i="22"/>
  <c r="B45" i="22"/>
  <c r="D44" i="22"/>
  <c r="C44" i="22"/>
  <c r="D14" i="22"/>
  <c r="D13" i="22"/>
  <c r="D10" i="22"/>
  <c r="D9" i="22"/>
  <c r="D6" i="22"/>
  <c r="D5" i="22"/>
  <c r="C61" i="20"/>
  <c r="C45" i="20"/>
  <c r="C46" i="20"/>
  <c r="C47" i="20"/>
  <c r="C48" i="20"/>
  <c r="C49" i="20"/>
  <c r="C50" i="20"/>
  <c r="C51" i="20"/>
  <c r="C52" i="20"/>
  <c r="C53" i="20"/>
  <c r="C54" i="20"/>
  <c r="C44" i="20"/>
  <c r="B45" i="20"/>
  <c r="C62" i="20" s="1"/>
  <c r="B46" i="20"/>
  <c r="B47" i="20"/>
  <c r="B48" i="20"/>
  <c r="B49" i="20"/>
  <c r="B50" i="20"/>
  <c r="B51" i="20"/>
  <c r="B52" i="20"/>
  <c r="B53" i="20"/>
  <c r="B54" i="20"/>
  <c r="B44" i="20"/>
  <c r="D45" i="20"/>
  <c r="D46" i="20"/>
  <c r="D47" i="20"/>
  <c r="D48" i="20"/>
  <c r="D49" i="20"/>
  <c r="D50" i="20"/>
  <c r="D51" i="20"/>
  <c r="D52" i="20"/>
  <c r="D53" i="20"/>
  <c r="D54" i="20"/>
  <c r="D44" i="20"/>
  <c r="P4" i="20"/>
  <c r="N15" i="20"/>
  <c r="M15" i="20"/>
  <c r="M17" i="20" s="1"/>
  <c r="P14" i="20"/>
  <c r="O5" i="20"/>
  <c r="O6" i="20" s="1"/>
  <c r="J14" i="20"/>
  <c r="I5" i="20"/>
  <c r="I6" i="20" s="1"/>
  <c r="I7" i="20" s="1"/>
  <c r="J4" i="20"/>
  <c r="D94" i="20" l="1"/>
  <c r="E94" i="20"/>
  <c r="C94" i="20"/>
  <c r="A95" i="20"/>
  <c r="B94" i="20"/>
  <c r="E95" i="22"/>
  <c r="J5" i="22"/>
  <c r="M17" i="22"/>
  <c r="A96" i="22"/>
  <c r="A97" i="22" s="1"/>
  <c r="A61" i="24"/>
  <c r="E60" i="24"/>
  <c r="B60" i="24"/>
  <c r="C60" i="24"/>
  <c r="D60" i="24"/>
  <c r="B3" i="25"/>
  <c r="C6" i="25" s="1"/>
  <c r="C7" i="25" s="1"/>
  <c r="C8" i="25" s="1"/>
  <c r="C9" i="25" s="1"/>
  <c r="C10" i="25" s="1"/>
  <c r="C11" i="25" s="1"/>
  <c r="C12" i="25" s="1"/>
  <c r="C13" i="25" s="1"/>
  <c r="C14" i="25" s="1"/>
  <c r="C15" i="25" s="1"/>
  <c r="C16" i="25" s="1"/>
  <c r="B29" i="24"/>
  <c r="I7" i="22"/>
  <c r="J6" i="22"/>
  <c r="O6" i="22"/>
  <c r="B63" i="22"/>
  <c r="B71" i="22"/>
  <c r="C57" i="22" s="1"/>
  <c r="D11" i="22"/>
  <c r="C68" i="22"/>
  <c r="D7" i="22"/>
  <c r="C70" i="22"/>
  <c r="B64" i="22"/>
  <c r="B68" i="22"/>
  <c r="B48" i="22"/>
  <c r="B65" i="22" s="1"/>
  <c r="B52" i="22"/>
  <c r="B69" i="22" s="1"/>
  <c r="D4" i="22"/>
  <c r="C61" i="22"/>
  <c r="C62" i="22"/>
  <c r="C66" i="22"/>
  <c r="B61" i="22"/>
  <c r="C64" i="22"/>
  <c r="C63" i="22"/>
  <c r="C67" i="22"/>
  <c r="C71" i="22"/>
  <c r="B62" i="22"/>
  <c r="B66" i="22"/>
  <c r="B70" i="22"/>
  <c r="C56" i="22" s="1"/>
  <c r="J5" i="20"/>
  <c r="P6" i="20"/>
  <c r="O7" i="20"/>
  <c r="P5" i="20"/>
  <c r="J7" i="20"/>
  <c r="I8" i="20"/>
  <c r="J6" i="20"/>
  <c r="C95" i="20" l="1"/>
  <c r="A96" i="20"/>
  <c r="B95" i="20"/>
  <c r="D95" i="20"/>
  <c r="E95" i="20"/>
  <c r="D96" i="22"/>
  <c r="E96" i="22"/>
  <c r="C96" i="22"/>
  <c r="D18" i="22"/>
  <c r="B27" i="22" s="1"/>
  <c r="B96" i="22"/>
  <c r="A98" i="22"/>
  <c r="B97" i="22"/>
  <c r="E97" i="22"/>
  <c r="C97" i="22"/>
  <c r="D97" i="22"/>
  <c r="A62" i="24"/>
  <c r="D61" i="24"/>
  <c r="E61" i="24"/>
  <c r="B61" i="24"/>
  <c r="C61" i="24"/>
  <c r="J7" i="22"/>
  <c r="I8" i="22"/>
  <c r="P6" i="22"/>
  <c r="O7" i="22"/>
  <c r="C69" i="22"/>
  <c r="C65" i="22"/>
  <c r="O8" i="20"/>
  <c r="P7" i="20"/>
  <c r="I9" i="20"/>
  <c r="J8" i="20"/>
  <c r="A97" i="20" l="1"/>
  <c r="B96" i="20"/>
  <c r="E96" i="20"/>
  <c r="D96" i="20"/>
  <c r="C96" i="20"/>
  <c r="B28" i="24"/>
  <c r="B3" i="23"/>
  <c r="C6" i="23" s="1"/>
  <c r="C7" i="23" s="1"/>
  <c r="C8" i="23" s="1"/>
  <c r="C9" i="23" s="1"/>
  <c r="C10" i="23" s="1"/>
  <c r="C11" i="23" s="1"/>
  <c r="C12" i="23" s="1"/>
  <c r="C13" i="23" s="1"/>
  <c r="C14" i="23" s="1"/>
  <c r="C15" i="23" s="1"/>
  <c r="C16" i="23" s="1"/>
  <c r="C17" i="23" s="1"/>
  <c r="C18" i="23" s="1"/>
  <c r="C19" i="23" s="1"/>
  <c r="C20" i="23" s="1"/>
  <c r="C21" i="23" s="1"/>
  <c r="C22" i="23" s="1"/>
  <c r="C23" i="23" s="1"/>
  <c r="C24" i="23" s="1"/>
  <c r="C25" i="23" s="1"/>
  <c r="C26" i="23" s="1"/>
  <c r="C27" i="23" s="1"/>
  <c r="C28" i="23" s="1"/>
  <c r="E98" i="22"/>
  <c r="A99" i="22"/>
  <c r="B98" i="22"/>
  <c r="D98" i="22"/>
  <c r="C98" i="22"/>
  <c r="A63" i="24"/>
  <c r="C62" i="24"/>
  <c r="B62" i="24"/>
  <c r="D62" i="24"/>
  <c r="E62" i="24"/>
  <c r="I9" i="22"/>
  <c r="J8" i="22"/>
  <c r="P7" i="22"/>
  <c r="O8" i="22"/>
  <c r="O9" i="20"/>
  <c r="P8" i="20"/>
  <c r="J9" i="20"/>
  <c r="I10" i="20"/>
  <c r="E97" i="20" l="1"/>
  <c r="B97" i="20"/>
  <c r="D97" i="20"/>
  <c r="A98" i="20"/>
  <c r="C97" i="20"/>
  <c r="D99" i="22"/>
  <c r="C99" i="22"/>
  <c r="A100" i="22"/>
  <c r="B99" i="22"/>
  <c r="E99" i="22"/>
  <c r="A64" i="24"/>
  <c r="D63" i="24"/>
  <c r="E63" i="24"/>
  <c r="B63" i="24"/>
  <c r="C63" i="24"/>
  <c r="J9" i="22"/>
  <c r="I10" i="22"/>
  <c r="P8" i="22"/>
  <c r="O9" i="22"/>
  <c r="O10" i="20"/>
  <c r="P9" i="20"/>
  <c r="I11" i="20"/>
  <c r="J10" i="20"/>
  <c r="D98" i="20" l="1"/>
  <c r="C98" i="20"/>
  <c r="A99" i="20"/>
  <c r="B98" i="20"/>
  <c r="E98" i="20"/>
  <c r="C100" i="22"/>
  <c r="A101" i="22"/>
  <c r="B100" i="22"/>
  <c r="D100" i="22"/>
  <c r="E100" i="22"/>
  <c r="A65" i="24"/>
  <c r="E64" i="24"/>
  <c r="C64" i="24"/>
  <c r="D64" i="24"/>
  <c r="B64" i="24"/>
  <c r="I11" i="22"/>
  <c r="J10" i="22"/>
  <c r="P9" i="22"/>
  <c r="O10" i="22"/>
  <c r="P10" i="20"/>
  <c r="O11" i="20"/>
  <c r="J11" i="20"/>
  <c r="I12" i="20"/>
  <c r="C99" i="20" l="1"/>
  <c r="D99" i="20"/>
  <c r="A100" i="20"/>
  <c r="B99" i="20"/>
  <c r="E99" i="20"/>
  <c r="A102" i="22"/>
  <c r="B101" i="22"/>
  <c r="C101" i="22"/>
  <c r="E101" i="22"/>
  <c r="D101" i="22"/>
  <c r="A66" i="24"/>
  <c r="C65" i="24"/>
  <c r="D65" i="24"/>
  <c r="E65" i="24"/>
  <c r="B65" i="24"/>
  <c r="J11" i="22"/>
  <c r="I12" i="22"/>
  <c r="P10" i="22"/>
  <c r="O11" i="22"/>
  <c r="O12" i="20"/>
  <c r="P11" i="20"/>
  <c r="I13" i="20"/>
  <c r="J13" i="20" s="1"/>
  <c r="J12" i="20"/>
  <c r="A101" i="20" l="1"/>
  <c r="B100" i="20"/>
  <c r="E100" i="20"/>
  <c r="D100" i="20"/>
  <c r="C100" i="20"/>
  <c r="E102" i="22"/>
  <c r="A103" i="22"/>
  <c r="B102" i="22"/>
  <c r="D102" i="22"/>
  <c r="C102" i="22"/>
  <c r="A67" i="24"/>
  <c r="C66" i="24"/>
  <c r="B66" i="24"/>
  <c r="E66" i="24"/>
  <c r="D66" i="24"/>
  <c r="I13" i="22"/>
  <c r="J13" i="22" s="1"/>
  <c r="J12" i="22"/>
  <c r="P11" i="22"/>
  <c r="O12" i="22"/>
  <c r="J17" i="20"/>
  <c r="B28" i="20" s="1"/>
  <c r="O13" i="20"/>
  <c r="P13" i="20" s="1"/>
  <c r="P12" i="20"/>
  <c r="E101" i="20" l="1"/>
  <c r="E103" i="20" s="1"/>
  <c r="E109" i="20" s="1"/>
  <c r="B101" i="20"/>
  <c r="B103" i="20" s="1"/>
  <c r="B109" i="20" s="1"/>
  <c r="D101" i="20"/>
  <c r="D103" i="20" s="1"/>
  <c r="D109" i="20" s="1"/>
  <c r="C101" i="20"/>
  <c r="C103" i="20" s="1"/>
  <c r="C109" i="20" s="1"/>
  <c r="J17" i="22"/>
  <c r="D103" i="22"/>
  <c r="D105" i="22" s="1"/>
  <c r="D111" i="22" s="1"/>
  <c r="C103" i="22"/>
  <c r="C105" i="22" s="1"/>
  <c r="C111" i="22" s="1"/>
  <c r="E103" i="22"/>
  <c r="E105" i="22" s="1"/>
  <c r="E111" i="22" s="1"/>
  <c r="B103" i="22"/>
  <c r="B105" i="22" s="1"/>
  <c r="B111" i="22" s="1"/>
  <c r="A68" i="24"/>
  <c r="D67" i="24"/>
  <c r="C67" i="24"/>
  <c r="E67" i="24"/>
  <c r="B67" i="24"/>
  <c r="P12" i="22"/>
  <c r="O13" i="22"/>
  <c r="P13" i="22" s="1"/>
  <c r="P17" i="22" s="1"/>
  <c r="B29" i="22" s="1"/>
  <c r="B28" i="22"/>
  <c r="P17" i="20"/>
  <c r="B29" i="20" s="1"/>
  <c r="E68" i="24" l="1"/>
  <c r="E70" i="24" s="1"/>
  <c r="B68" i="24"/>
  <c r="B70" i="24" s="1"/>
  <c r="C68" i="24"/>
  <c r="C70" i="24" s="1"/>
  <c r="D68" i="24"/>
  <c r="D70" i="24" s="1"/>
  <c r="D11" i="20"/>
  <c r="D7" i="20"/>
  <c r="D4" i="20"/>
  <c r="C71" i="20"/>
  <c r="C69" i="20"/>
  <c r="C68" i="20"/>
  <c r="B68" i="20"/>
  <c r="C65" i="20"/>
  <c r="C64" i="20"/>
  <c r="B64" i="20"/>
  <c r="C63" i="20"/>
  <c r="B61" i="20"/>
  <c r="D14" i="20"/>
  <c r="B71" i="20" s="1"/>
  <c r="D13" i="20"/>
  <c r="B70" i="20" s="1"/>
  <c r="D12" i="20"/>
  <c r="B69" i="20" s="1"/>
  <c r="D10" i="20"/>
  <c r="B67" i="20" s="1"/>
  <c r="D9" i="20"/>
  <c r="B66" i="20" s="1"/>
  <c r="D8" i="20"/>
  <c r="B65" i="20" s="1"/>
  <c r="D6" i="20"/>
  <c r="B63" i="20" s="1"/>
  <c r="D5" i="20"/>
  <c r="B62" i="20" s="1"/>
  <c r="B3" i="5"/>
  <c r="C64" i="17"/>
  <c r="C67" i="17"/>
  <c r="C68" i="17"/>
  <c r="C71" i="17"/>
  <c r="C63" i="17"/>
  <c r="B63" i="17"/>
  <c r="B67" i="17"/>
  <c r="B71" i="17"/>
  <c r="B61" i="17"/>
  <c r="B17" i="17"/>
  <c r="D14" i="17"/>
  <c r="D6" i="17"/>
  <c r="D7" i="17"/>
  <c r="D8" i="17"/>
  <c r="D9" i="17"/>
  <c r="D10" i="17"/>
  <c r="D11" i="17"/>
  <c r="D12" i="17"/>
  <c r="D13" i="17"/>
  <c r="D5" i="17"/>
  <c r="D4" i="17"/>
  <c r="D54" i="17"/>
  <c r="C54" i="17"/>
  <c r="D53" i="17"/>
  <c r="C70" i="17" s="1"/>
  <c r="C53" i="17"/>
  <c r="B70" i="17" s="1"/>
  <c r="D52" i="17"/>
  <c r="C69" i="17" s="1"/>
  <c r="C52" i="17"/>
  <c r="B69" i="17" s="1"/>
  <c r="D51" i="17"/>
  <c r="C51" i="17"/>
  <c r="B68" i="17" s="1"/>
  <c r="D50" i="17"/>
  <c r="C50" i="17"/>
  <c r="D49" i="17"/>
  <c r="C66" i="17" s="1"/>
  <c r="C49" i="17"/>
  <c r="B66" i="17" s="1"/>
  <c r="D48" i="17"/>
  <c r="C65" i="17" s="1"/>
  <c r="C48" i="17"/>
  <c r="B65" i="17" s="1"/>
  <c r="D47" i="17"/>
  <c r="C47" i="17"/>
  <c r="B64" i="17" s="1"/>
  <c r="D46" i="17"/>
  <c r="C46" i="17"/>
  <c r="D45" i="17"/>
  <c r="C62" i="17" s="1"/>
  <c r="C45" i="17"/>
  <c r="B62" i="17" s="1"/>
  <c r="C44" i="17"/>
  <c r="P14" i="17"/>
  <c r="O5" i="17"/>
  <c r="O6" i="17" s="1"/>
  <c r="I5" i="17"/>
  <c r="I6" i="17" s="1"/>
  <c r="P4" i="17"/>
  <c r="J4" i="17"/>
  <c r="C67" i="20" l="1"/>
  <c r="C66" i="20"/>
  <c r="C70" i="20"/>
  <c r="D18" i="20"/>
  <c r="B17" i="20"/>
  <c r="D18" i="17"/>
  <c r="B27" i="17" s="1"/>
  <c r="I7" i="17"/>
  <c r="J6" i="17"/>
  <c r="P6" i="17"/>
  <c r="O7" i="17"/>
  <c r="J5" i="17"/>
  <c r="P5" i="17"/>
  <c r="B27" i="20" l="1"/>
  <c r="B27" i="24" s="1"/>
  <c r="B3" i="21"/>
  <c r="C6" i="21" s="1"/>
  <c r="C7" i="21" s="1"/>
  <c r="C8" i="21" s="1"/>
  <c r="C9" i="21" s="1"/>
  <c r="C10" i="21" s="1"/>
  <c r="C11" i="21" s="1"/>
  <c r="C12" i="21" s="1"/>
  <c r="C13" i="21" s="1"/>
  <c r="C14" i="21" s="1"/>
  <c r="C15" i="21" s="1"/>
  <c r="C16" i="21" s="1"/>
  <c r="C17" i="21" s="1"/>
  <c r="C18" i="21" s="1"/>
  <c r="C19" i="21" s="1"/>
  <c r="C20" i="21" s="1"/>
  <c r="C21" i="21" s="1"/>
  <c r="C22" i="21" s="1"/>
  <c r="C23" i="21" s="1"/>
  <c r="C24" i="21" s="1"/>
  <c r="C25" i="21" s="1"/>
  <c r="C26" i="21" s="1"/>
  <c r="C27" i="21" s="1"/>
  <c r="C28" i="21" s="1"/>
  <c r="C29" i="21" s="1"/>
  <c r="C30" i="21" s="1"/>
  <c r="C31" i="21" s="1"/>
  <c r="C32" i="21" s="1"/>
  <c r="C33" i="21" s="1"/>
  <c r="C34" i="21" s="1"/>
  <c r="C35" i="21" s="1"/>
  <c r="C36" i="21" s="1"/>
  <c r="C37" i="21" s="1"/>
  <c r="C38" i="21" s="1"/>
  <c r="C39" i="21" s="1"/>
  <c r="C40" i="21" s="1"/>
  <c r="C41" i="21" s="1"/>
  <c r="C42" i="21" s="1"/>
  <c r="C43" i="21" s="1"/>
  <c r="O8" i="17"/>
  <c r="P7" i="17"/>
  <c r="J7" i="17"/>
  <c r="I8" i="17"/>
  <c r="I9" i="17" l="1"/>
  <c r="J8" i="17"/>
  <c r="P8" i="17"/>
  <c r="O9" i="17"/>
  <c r="O10" i="17" l="1"/>
  <c r="P9" i="17"/>
  <c r="I10" i="17"/>
  <c r="J9" i="17"/>
  <c r="I11" i="17" l="1"/>
  <c r="J10" i="17"/>
  <c r="P10" i="17"/>
  <c r="O11" i="17"/>
  <c r="O12" i="17" l="1"/>
  <c r="P11" i="17"/>
  <c r="J11" i="17"/>
  <c r="I12" i="17"/>
  <c r="I13" i="17" l="1"/>
  <c r="J13" i="17" s="1"/>
  <c r="J12" i="17"/>
  <c r="P12" i="17"/>
  <c r="O13" i="17"/>
  <c r="P13" i="17" s="1"/>
  <c r="P17" i="17" s="1"/>
  <c r="B28" i="17" s="1"/>
  <c r="J17" i="17" l="1"/>
  <c r="B29" i="17" s="1"/>
  <c r="C37" i="1" l="1"/>
  <c r="C38" i="1"/>
  <c r="C39" i="1"/>
  <c r="C40" i="1"/>
  <c r="C41" i="1"/>
  <c r="C42" i="1"/>
  <c r="C36" i="1"/>
  <c r="B37" i="1"/>
  <c r="B38" i="1"/>
  <c r="B39" i="1"/>
  <c r="B40" i="1"/>
  <c r="B41" i="1"/>
  <c r="B42" i="1"/>
  <c r="B36" i="1"/>
  <c r="C6" i="16" l="1"/>
  <c r="C7" i="16" s="1"/>
  <c r="C8" i="16" s="1"/>
  <c r="C9" i="16" s="1"/>
  <c r="C10" i="16" s="1"/>
  <c r="C11" i="16" s="1"/>
  <c r="C12" i="16" s="1"/>
  <c r="C13" i="16" s="1"/>
  <c r="C6" i="15"/>
  <c r="C7" i="15" s="1"/>
  <c r="C8" i="15" s="1"/>
  <c r="C9" i="15" s="1"/>
  <c r="C10" i="15" s="1"/>
  <c r="C11" i="15" s="1"/>
  <c r="C12" i="15" s="1"/>
  <c r="C13" i="15" s="1"/>
  <c r="C14" i="15" s="1"/>
  <c r="C15" i="15" s="1"/>
  <c r="C16" i="15" s="1"/>
  <c r="C17" i="15" s="1"/>
  <c r="C18" i="15" s="1"/>
  <c r="C19" i="15" s="1"/>
  <c r="C20" i="15" s="1"/>
  <c r="C6" i="14"/>
  <c r="C7" i="14" s="1"/>
  <c r="C8" i="14" s="1"/>
  <c r="C9" i="14" s="1"/>
  <c r="C10" i="14" s="1"/>
  <c r="C11" i="14" s="1"/>
  <c r="C12" i="14" s="1"/>
  <c r="C13" i="14" s="1"/>
  <c r="C14" i="14" s="1"/>
  <c r="C15" i="14" s="1"/>
  <c r="C16" i="14" s="1"/>
  <c r="C17" i="14" s="1"/>
  <c r="C18" i="14" s="1"/>
  <c r="C19" i="14" s="1"/>
  <c r="C20" i="14" s="1"/>
  <c r="C21" i="14" s="1"/>
  <c r="C22" i="14" s="1"/>
  <c r="C23" i="14" s="1"/>
  <c r="C24" i="14" s="1"/>
  <c r="C25" i="14" s="1"/>
  <c r="C26" i="14" s="1"/>
  <c r="C27" i="14" s="1"/>
  <c r="C28" i="14" s="1"/>
  <c r="C29" i="14" s="1"/>
  <c r="C30" i="14" s="1"/>
  <c r="C31" i="14" s="1"/>
  <c r="C6" i="13"/>
  <c r="C7" i="13" s="1"/>
  <c r="C8" i="13" s="1"/>
  <c r="C9" i="13" s="1"/>
  <c r="C10" i="13" s="1"/>
  <c r="C11" i="13" s="1"/>
  <c r="C12" i="13" s="1"/>
  <c r="C13" i="13" s="1"/>
  <c r="C14" i="13" s="1"/>
  <c r="C15" i="13" s="1"/>
  <c r="C16" i="13" s="1"/>
  <c r="C17" i="13" s="1"/>
  <c r="C18" i="13" s="1"/>
  <c r="C19" i="13" s="1"/>
  <c r="C20" i="13" s="1"/>
  <c r="C21" i="13" s="1"/>
  <c r="C22" i="13" s="1"/>
  <c r="C6" i="12"/>
  <c r="C7" i="12" s="1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6" i="11"/>
  <c r="C7" i="11" s="1"/>
  <c r="C8" i="11" s="1"/>
  <c r="C9" i="11" s="1"/>
  <c r="C10" i="11" s="1"/>
  <c r="C11" i="11" s="1"/>
  <c r="C12" i="11" s="1"/>
  <c r="C13" i="11" s="1"/>
  <c r="C14" i="11" s="1"/>
  <c r="C15" i="11" s="1"/>
  <c r="C16" i="11" s="1"/>
  <c r="C17" i="11" s="1"/>
  <c r="C18" i="11" s="1"/>
  <c r="C19" i="11" s="1"/>
  <c r="C20" i="11" s="1"/>
  <c r="C21" i="11" s="1"/>
  <c r="C6" i="5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B41" i="3"/>
  <c r="C41" i="3"/>
  <c r="B40" i="3"/>
  <c r="C40" i="3"/>
  <c r="B39" i="3"/>
  <c r="C39" i="3"/>
  <c r="B38" i="3"/>
  <c r="C38" i="3"/>
  <c r="B37" i="3"/>
  <c r="C37" i="3"/>
  <c r="B36" i="3"/>
  <c r="C36" i="3"/>
  <c r="C42" i="3"/>
  <c r="B42" i="3"/>
  <c r="D2" i="3"/>
  <c r="D6" i="3"/>
  <c r="D5" i="3"/>
  <c r="D4" i="3"/>
  <c r="D7" i="3"/>
  <c r="D8" i="3"/>
  <c r="D3" i="3"/>
  <c r="B142" i="3"/>
  <c r="B141" i="3"/>
  <c r="B140" i="3"/>
  <c r="B139" i="3"/>
  <c r="B138" i="3"/>
  <c r="B137" i="3"/>
  <c r="B136" i="3"/>
  <c r="B125" i="3"/>
  <c r="B124" i="3"/>
  <c r="B123" i="3"/>
  <c r="B122" i="3"/>
  <c r="B121" i="3"/>
  <c r="B120" i="3"/>
  <c r="B119" i="3"/>
  <c r="C34" i="5" l="1"/>
  <c r="C35" i="5" s="1"/>
  <c r="C36" i="5" s="1"/>
  <c r="C37" i="5" s="1"/>
  <c r="C38" i="5" s="1"/>
  <c r="C39" i="5" s="1"/>
  <c r="C40" i="5" s="1"/>
  <c r="C41" i="5" s="1"/>
  <c r="C42" i="5" s="1"/>
  <c r="C43" i="5" s="1"/>
  <c r="C41" i="2"/>
  <c r="C40" i="2"/>
  <c r="C39" i="2"/>
  <c r="C38" i="2"/>
  <c r="C37" i="2"/>
  <c r="C42" i="2"/>
  <c r="B41" i="2"/>
  <c r="B40" i="2"/>
  <c r="B39" i="2"/>
  <c r="B38" i="2"/>
  <c r="B37" i="2"/>
  <c r="B36" i="2"/>
  <c r="B42" i="2"/>
  <c r="C36" i="2"/>
  <c r="B142" i="2" l="1"/>
  <c r="B141" i="2"/>
  <c r="B140" i="2"/>
  <c r="B139" i="2"/>
  <c r="B138" i="2"/>
  <c r="B137" i="2"/>
  <c r="B136" i="2"/>
  <c r="B125" i="2"/>
  <c r="B124" i="2"/>
  <c r="B123" i="2"/>
  <c r="B122" i="2"/>
  <c r="B121" i="2"/>
  <c r="B120" i="2"/>
  <c r="B119" i="2"/>
</calcChain>
</file>

<file path=xl/sharedStrings.xml><?xml version="1.0" encoding="utf-8"?>
<sst xmlns="http://schemas.openxmlformats.org/spreadsheetml/2006/main" count="548" uniqueCount="150">
  <si>
    <t>Puntuación</t>
  </si>
  <si>
    <t>Mikel Buill / PODEMOS-AHAL DUGU</t>
  </si>
  <si>
    <t>Koldo Martínez / GEROA BAI</t>
  </si>
  <si>
    <t>Javier Esparza / UPN</t>
  </si>
  <si>
    <t>María Chivite / PSN</t>
  </si>
  <si>
    <t>Ana Beltrán / PPN</t>
  </si>
  <si>
    <t>Adolfo Araiz / BILDU</t>
  </si>
  <si>
    <t>Adolfo Araiz</t>
  </si>
  <si>
    <t>Ana Beltrán</t>
  </si>
  <si>
    <t>María Chivite</t>
  </si>
  <si>
    <t>Javier Esparza</t>
  </si>
  <si>
    <t>Koldo Martínez</t>
  </si>
  <si>
    <t>2017-2016</t>
  </si>
  <si>
    <t>J. Miguel Nuin - Marisa de Simón / I-E</t>
  </si>
  <si>
    <t>Laura Pérez - Mikel Buill / PODEMOS-AHAL DUGU</t>
  </si>
  <si>
    <t>J. Miguel Nuin - Marisa de Simón</t>
  </si>
  <si>
    <t>Laura Pérez - Mikel Buill</t>
  </si>
  <si>
    <t xml:space="preserve">Conoce al partavoz </t>
  </si>
  <si>
    <t>No lo conoce</t>
  </si>
  <si>
    <t>Bakartxo Ruiz / BILDU</t>
  </si>
  <si>
    <t>2018-17</t>
  </si>
  <si>
    <t>2018-16</t>
  </si>
  <si>
    <t>Marisa De Simón / I-E</t>
  </si>
  <si>
    <t xml:space="preserve">Identifica al Partavoz </t>
  </si>
  <si>
    <t>No identifica al Portavoz</t>
  </si>
  <si>
    <t>No sabe</t>
  </si>
  <si>
    <t>TOTAL</t>
  </si>
  <si>
    <t>Zona de residencia</t>
  </si>
  <si>
    <t xml:space="preserve">  Norte</t>
  </si>
  <si>
    <t xml:space="preserve">  Media</t>
  </si>
  <si>
    <t xml:space="preserve">  Pamplona</t>
  </si>
  <si>
    <t xml:space="preserve">  Comarca Pamplona</t>
  </si>
  <si>
    <t xml:space="preserve">  Sur</t>
  </si>
  <si>
    <t>Habitat</t>
  </si>
  <si>
    <t xml:space="preserve">  &lt; 2.000 habitantes</t>
  </si>
  <si>
    <t xml:space="preserve">  De 2.001 a 5.000</t>
  </si>
  <si>
    <t xml:space="preserve">  De 5.001 a 10.000</t>
  </si>
  <si>
    <t xml:space="preserve">  De 10.001 a 20.000</t>
  </si>
  <si>
    <t xml:space="preserve">  &gt;20.000 habitantes</t>
  </si>
  <si>
    <t>Sexo</t>
  </si>
  <si>
    <t xml:space="preserve">  Hombre</t>
  </si>
  <si>
    <t xml:space="preserve">  Mujer</t>
  </si>
  <si>
    <t>Edad</t>
  </si>
  <si>
    <t xml:space="preserve">  De 16 a 29 años</t>
  </si>
  <si>
    <t xml:space="preserve">  De 30 a 49 años</t>
  </si>
  <si>
    <t xml:space="preserve">  De 50 a 64 años</t>
  </si>
  <si>
    <t xml:space="preserve">  Más de 65 años</t>
  </si>
  <si>
    <t>Nivel de estudios</t>
  </si>
  <si>
    <t xml:space="preserve">  Superiores</t>
  </si>
  <si>
    <t>MARÍA CHIVITE</t>
  </si>
  <si>
    <t>KOLDO MARTÍNEZ</t>
  </si>
  <si>
    <t>MARISA DE SIMÓN</t>
  </si>
  <si>
    <t>MIKEL BUILL</t>
  </si>
  <si>
    <t>BAKARTXO RUIZ</t>
  </si>
  <si>
    <t xml:space="preserve">  Sin formación-Primarios incompletos</t>
  </si>
  <si>
    <t xml:space="preserve">  Primarios (Obligatorios y ESO)</t>
  </si>
  <si>
    <t xml:space="preserve">  Secundarios</t>
  </si>
  <si>
    <t>Clase social</t>
  </si>
  <si>
    <t xml:space="preserve">  Alta y Media alta</t>
  </si>
  <si>
    <t xml:space="preserve">  Media baja y Baja</t>
  </si>
  <si>
    <t>Lugar de nacimiento</t>
  </si>
  <si>
    <t xml:space="preserve">  Navarra</t>
  </si>
  <si>
    <t xml:space="preserve">  Otras CC.AA.</t>
  </si>
  <si>
    <t xml:space="preserve">  Fuera de España</t>
  </si>
  <si>
    <t>Trabaja por cuenta propia</t>
  </si>
  <si>
    <t>Trabaja por cuenta ajena</t>
  </si>
  <si>
    <t>Amo/a de Casa</t>
  </si>
  <si>
    <t>Jubilado/a, retirado/a, pensionista</t>
  </si>
  <si>
    <t>En paro</t>
  </si>
  <si>
    <t>Estudiante</t>
  </si>
  <si>
    <t>Ana BELTRÁN / PPN</t>
  </si>
  <si>
    <t>Mikel BUILL / PODEMOS-AHAL DUGU</t>
  </si>
  <si>
    <t>María CHIVITE / PSN</t>
  </si>
  <si>
    <t>Marisa DE SIMÓN  / I-E</t>
  </si>
  <si>
    <t>Javier ESPARZA / UPN</t>
  </si>
  <si>
    <t>Koldo MARTÍNEZ / GEROA BAI</t>
  </si>
  <si>
    <t>Bakartxo RUÍZ / BILDU</t>
  </si>
  <si>
    <t>2018-2017</t>
  </si>
  <si>
    <t>2018-2016</t>
  </si>
  <si>
    <t>% TOTAL MUESTRA</t>
  </si>
  <si>
    <t>% TOTAL</t>
  </si>
  <si>
    <t>AUTOUBICACIÓN IDEOLÓGICA</t>
  </si>
  <si>
    <t>(Sin "No sabe"-"No contesta")</t>
  </si>
  <si>
    <t>EXTREMA IZQUIERDA</t>
  </si>
  <si>
    <t>EXTREMA DERECHA</t>
  </si>
  <si>
    <t>NS</t>
  </si>
  <si>
    <t>NO RESPONDE</t>
  </si>
  <si>
    <t>Total muestra</t>
  </si>
  <si>
    <t>TOTAL NOTA</t>
  </si>
  <si>
    <t>EXTR. IZDA</t>
  </si>
  <si>
    <t>EXTR. DCHA.</t>
  </si>
  <si>
    <t>Ubicación ideológica</t>
  </si>
  <si>
    <t>UBICACIÓN IDEOLÓGICA</t>
  </si>
  <si>
    <t>Nivel de estudios (V: 0,144)</t>
  </si>
  <si>
    <t>Habitat (V: 0,123)</t>
  </si>
  <si>
    <t>Zona de residencia (V: 0,130)</t>
  </si>
  <si>
    <t>Actividad (V: 0,138)</t>
  </si>
  <si>
    <t>Clase social (V: 0,134)</t>
  </si>
  <si>
    <t>Edad (V: 0,143)</t>
  </si>
  <si>
    <t>TOTAL (N: 905)</t>
  </si>
  <si>
    <t>MUY MALA</t>
  </si>
  <si>
    <t>MUY BUENA</t>
  </si>
  <si>
    <t>VALORACIÓN DE LA ACTIVIDAD DESARROLLADA POR EL GOBIERNO DE NAVARRA</t>
  </si>
  <si>
    <t>MUY MAL</t>
  </si>
  <si>
    <t>MUY BIEN</t>
  </si>
  <si>
    <t>NR</t>
  </si>
  <si>
    <t>NS/NR</t>
  </si>
  <si>
    <t>VALORACIÓN GOBIERNO DE NAVARRA</t>
  </si>
  <si>
    <t>TOTAL (N: 942)</t>
  </si>
  <si>
    <t>Zona de residencia (V: 0,151)</t>
  </si>
  <si>
    <t>Habitat (V: 0,122)</t>
  </si>
  <si>
    <t>Nivel de estudios (V: 0,160)</t>
  </si>
  <si>
    <t>Actividad (V: 0,127)</t>
  </si>
  <si>
    <t>VALORACIÓN DE LA GESTIÓN DESARROLLADA POR LA PRESIDENTA DEL GOBIERNO DE NAVARRA</t>
  </si>
  <si>
    <t>Valoración de la Presidenta</t>
  </si>
  <si>
    <t>Zona de residencia (V: 0,152)</t>
  </si>
  <si>
    <t>Nivel de estudios (V: 0,131)</t>
  </si>
  <si>
    <t>Actividad (V: 0,131)</t>
  </si>
  <si>
    <t>Sexo (V: 0,141)</t>
  </si>
  <si>
    <t>VALORACIÓN DE LA ACTIVIDAD DESARROLLADA POR LA OPOSICIÓN</t>
  </si>
  <si>
    <t>Actividad del Gobierno</t>
  </si>
  <si>
    <t>Gestión de la Presidenta</t>
  </si>
  <si>
    <t>Labor de la Oposición</t>
  </si>
  <si>
    <t>Han pasado más de tres años desde que tomara posesión el actual Gobierno de Navarra, ¿cuál de las siguientes frases se acerca más a su opinión sobre este?</t>
  </si>
  <si>
    <t>Este gobierno está resolviendo los problemas de Navarra</t>
  </si>
  <si>
    <t>Sabe cómo resolver los problemas, pero necesita más tiempo</t>
  </si>
  <si>
    <t>No sabe cómo resolverlos</t>
  </si>
  <si>
    <t>No es consciente de los problemas de Navarra</t>
  </si>
  <si>
    <t>VALORACIONES</t>
  </si>
  <si>
    <t>RESULTADO</t>
  </si>
  <si>
    <t>Oposición</t>
  </si>
  <si>
    <t>Presidenta</t>
  </si>
  <si>
    <t>Gobierno</t>
  </si>
  <si>
    <t>VALORACIÓN Oposición</t>
  </si>
  <si>
    <t>Actividad</t>
  </si>
  <si>
    <t>P11. Conocimiento de Portavoces</t>
  </si>
  <si>
    <t>P11.2. Conocimiento y ubicación en los partidos</t>
  </si>
  <si>
    <t>Beltrán</t>
  </si>
  <si>
    <t>Buill</t>
  </si>
  <si>
    <t>Chivite</t>
  </si>
  <si>
    <t>De Simón</t>
  </si>
  <si>
    <t>Esparza</t>
  </si>
  <si>
    <t>Ruiz</t>
  </si>
  <si>
    <t>P12. Valorción de los Portavoces y las Portavoces</t>
  </si>
  <si>
    <t>P13. Ubicación ideológica</t>
  </si>
  <si>
    <t>P17. Calificación Gobierno de Navarra</t>
  </si>
  <si>
    <t>P18. Calificación Presidenta del Gobierno de Navarra</t>
  </si>
  <si>
    <t>P19. Calificación de la Oposición</t>
  </si>
  <si>
    <t>CAPÍTULO 5. IDENTIFICACIÓN Y VALORACIÓN DE PORTAVOCES. VALORACIÓN DE LA ACTIVIDAD DEL GOBIERNO Y DE SU PRESIDENTA</t>
  </si>
  <si>
    <t>Martínez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</si>
</sst>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0.0%"/>
    <numFmt numFmtId="165" formatCode="_-* #,##0\ _€_-;\-* #,##0\ _€_-;_-* &quot;-&quot;??\ _€_-;_-@_-"/>
    <numFmt numFmtId="166" formatCode="###0.0%"/>
    <numFmt numFmtId="167" formatCode="0.000"/>
    <numFmt numFmtId="168" formatCode="####.0%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color rgb="FF00000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b/>
      <sz val="8"/>
      <color theme="1"/>
      <name val="Times New Roman"/>
      <family val="1"/>
    </font>
    <font>
      <sz val="9"/>
      <color indexed="8"/>
      <name val="Arial"/>
      <family val="2"/>
    </font>
    <font>
      <sz val="11"/>
      <color theme="7"/>
      <name val="Calibri"/>
      <family val="2"/>
      <scheme val="minor"/>
    </font>
    <font>
      <b/>
      <sz val="18"/>
      <color theme="7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22" fillId="0" borderId="0" applyNumberFormat="0" applyFill="0" applyBorder="0" applyAlignment="0" applyProtection="0"/>
  </cellStyleXfs>
  <cellXfs count="134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 vertical="center" wrapText="1"/>
    </xf>
    <xf numFmtId="164" fontId="0" fillId="0" borderId="0" xfId="2" applyNumberFormat="1" applyFont="1"/>
    <xf numFmtId="164" fontId="0" fillId="0" borderId="0" xfId="0" applyNumberFormat="1"/>
    <xf numFmtId="0" fontId="2" fillId="0" borderId="0" xfId="0" applyFont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10" fontId="0" fillId="0" borderId="0" xfId="0" applyNumberFormat="1"/>
    <xf numFmtId="0" fontId="3" fillId="0" borderId="0" xfId="0" applyFont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64" fontId="0" fillId="0" borderId="0" xfId="2" applyNumberFormat="1" applyFont="1" applyFill="1"/>
    <xf numFmtId="0" fontId="0" fillId="0" borderId="0" xfId="0" applyAlignment="1"/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10" fontId="8" fillId="0" borderId="0" xfId="0" applyNumberFormat="1" applyFont="1" applyAlignment="1">
      <alignment horizontal="center" vertical="center" wrapText="1"/>
    </xf>
    <xf numFmtId="10" fontId="8" fillId="0" borderId="0" xfId="0" applyNumberFormat="1" applyFont="1" applyAlignment="1">
      <alignment horizontal="center" vertical="center"/>
    </xf>
    <xf numFmtId="2" fontId="0" fillId="0" borderId="0" xfId="0" applyNumberFormat="1"/>
    <xf numFmtId="0" fontId="10" fillId="0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13" fillId="0" borderId="2" xfId="0" applyNumberFormat="1" applyFont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165" fontId="13" fillId="0" borderId="4" xfId="1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164" fontId="13" fillId="0" borderId="5" xfId="0" applyNumberFormat="1" applyFont="1" applyBorder="1" applyAlignment="1">
      <alignment horizontal="right" vertical="center"/>
    </xf>
    <xf numFmtId="164" fontId="13" fillId="0" borderId="6" xfId="0" applyNumberFormat="1" applyFont="1" applyBorder="1" applyAlignment="1">
      <alignment horizontal="right" vertical="center"/>
    </xf>
    <xf numFmtId="165" fontId="13" fillId="0" borderId="0" xfId="1" applyNumberFormat="1" applyFont="1" applyBorder="1" applyAlignment="1">
      <alignment horizontal="right" vertical="center"/>
    </xf>
    <xf numFmtId="2" fontId="13" fillId="0" borderId="5" xfId="0" applyNumberFormat="1" applyFont="1" applyBorder="1" applyAlignment="1">
      <alignment horizontal="right" vertical="center"/>
    </xf>
    <xf numFmtId="164" fontId="13" fillId="0" borderId="7" xfId="0" applyNumberFormat="1" applyFont="1" applyBorder="1" applyAlignment="1">
      <alignment horizontal="right" vertical="center"/>
    </xf>
    <xf numFmtId="164" fontId="13" fillId="0" borderId="8" xfId="0" applyNumberFormat="1" applyFont="1" applyBorder="1" applyAlignment="1">
      <alignment horizontal="right" vertical="center"/>
    </xf>
    <xf numFmtId="2" fontId="13" fillId="0" borderId="7" xfId="0" applyNumberFormat="1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164" fontId="11" fillId="0" borderId="0" xfId="0" applyNumberFormat="1" applyFont="1"/>
    <xf numFmtId="0" fontId="11" fillId="0" borderId="0" xfId="0" applyFont="1"/>
    <xf numFmtId="0" fontId="11" fillId="0" borderId="0" xfId="0" applyFont="1" applyFill="1"/>
    <xf numFmtId="0" fontId="13" fillId="0" borderId="6" xfId="0" applyFont="1" applyBorder="1" applyAlignment="1">
      <alignment vertical="center"/>
    </xf>
    <xf numFmtId="164" fontId="13" fillId="0" borderId="9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6" xfId="0" applyFont="1" applyBorder="1" applyAlignment="1">
      <alignment horizontal="right" vertical="center"/>
    </xf>
    <xf numFmtId="2" fontId="12" fillId="0" borderId="8" xfId="0" applyNumberFormat="1" applyFont="1" applyBorder="1" applyAlignment="1">
      <alignment horizontal="right" vertical="center"/>
    </xf>
    <xf numFmtId="0" fontId="12" fillId="0" borderId="0" xfId="0" applyFont="1" applyFill="1" applyBorder="1" applyAlignment="1">
      <alignment horizontal="right" vertical="center"/>
    </xf>
    <xf numFmtId="164" fontId="13" fillId="0" borderId="10" xfId="0" applyNumberFormat="1" applyFont="1" applyBorder="1" applyAlignment="1">
      <alignment horizontal="right" vertical="center"/>
    </xf>
    <xf numFmtId="2" fontId="12" fillId="0" borderId="10" xfId="0" applyNumberFormat="1" applyFont="1" applyBorder="1" applyAlignment="1">
      <alignment horizontal="right" vertical="center"/>
    </xf>
    <xf numFmtId="0" fontId="0" fillId="0" borderId="0" xfId="0" applyFill="1"/>
    <xf numFmtId="0" fontId="14" fillId="0" borderId="0" xfId="0" applyFont="1" applyAlignment="1">
      <alignment horizontal="center"/>
    </xf>
    <xf numFmtId="164" fontId="13" fillId="0" borderId="11" xfId="0" applyNumberFormat="1" applyFont="1" applyBorder="1" applyAlignment="1">
      <alignment horizontal="right" vertical="center"/>
    </xf>
    <xf numFmtId="164" fontId="13" fillId="0" borderId="12" xfId="0" applyNumberFormat="1" applyFont="1" applyBorder="1" applyAlignment="1">
      <alignment horizontal="right" vertical="center"/>
    </xf>
    <xf numFmtId="0" fontId="15" fillId="0" borderId="0" xfId="3"/>
    <xf numFmtId="1" fontId="13" fillId="0" borderId="0" xfId="0" applyNumberFormat="1" applyFont="1" applyBorder="1" applyAlignment="1">
      <alignment horizontal="center" vertical="center"/>
    </xf>
    <xf numFmtId="0" fontId="16" fillId="0" borderId="0" xfId="3" applyFont="1" applyBorder="1" applyAlignment="1">
      <alignment vertical="center" wrapText="1"/>
    </xf>
    <xf numFmtId="2" fontId="13" fillId="0" borderId="7" xfId="0" applyNumberFormat="1" applyFont="1" applyFill="1" applyBorder="1" applyAlignment="1">
      <alignment horizontal="right" vertical="center"/>
    </xf>
    <xf numFmtId="164" fontId="13" fillId="0" borderId="0" xfId="0" applyNumberFormat="1" applyFont="1" applyBorder="1" applyAlignment="1">
      <alignment horizontal="left" vertical="center"/>
    </xf>
    <xf numFmtId="164" fontId="13" fillId="0" borderId="0" xfId="0" applyNumberFormat="1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right" vertical="center" wrapText="1"/>
    </xf>
    <xf numFmtId="2" fontId="8" fillId="0" borderId="0" xfId="0" applyNumberFormat="1" applyFont="1" applyAlignment="1">
      <alignment horizontal="center" vertical="center"/>
    </xf>
    <xf numFmtId="2" fontId="0" fillId="0" borderId="0" xfId="0" applyNumberFormat="1" applyAlignment="1">
      <alignment horizontal="right"/>
    </xf>
    <xf numFmtId="2" fontId="7" fillId="0" borderId="0" xfId="0" applyNumberFormat="1" applyFont="1" applyAlignment="1">
      <alignment horizontal="center" vertical="center" wrapText="1"/>
    </xf>
    <xf numFmtId="0" fontId="9" fillId="0" borderId="0" xfId="4"/>
    <xf numFmtId="164" fontId="13" fillId="0" borderId="17" xfId="0" applyNumberFormat="1" applyFont="1" applyBorder="1" applyAlignment="1">
      <alignment horizontal="right" vertical="center"/>
    </xf>
    <xf numFmtId="2" fontId="13" fillId="0" borderId="3" xfId="0" applyNumberFormat="1" applyFont="1" applyBorder="1" applyAlignment="1">
      <alignment horizontal="right" vertical="center"/>
    </xf>
    <xf numFmtId="2" fontId="13" fillId="0" borderId="6" xfId="0" applyNumberFormat="1" applyFont="1" applyBorder="1" applyAlignment="1">
      <alignment horizontal="right" vertical="center"/>
    </xf>
    <xf numFmtId="2" fontId="13" fillId="0" borderId="8" xfId="0" applyNumberFormat="1" applyFont="1" applyFill="1" applyBorder="1" applyAlignment="1">
      <alignment horizontal="right" vertical="center"/>
    </xf>
    <xf numFmtId="0" fontId="13" fillId="2" borderId="5" xfId="0" applyFont="1" applyFill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right" vertical="center"/>
    </xf>
    <xf numFmtId="167" fontId="13" fillId="0" borderId="5" xfId="0" applyNumberFormat="1" applyFont="1" applyBorder="1" applyAlignment="1">
      <alignment horizontal="right" vertical="center"/>
    </xf>
    <xf numFmtId="167" fontId="13" fillId="0" borderId="7" xfId="0" applyNumberFormat="1" applyFont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5"/>
    <xf numFmtId="166" fontId="19" fillId="0" borderId="2" xfId="6" applyNumberFormat="1" applyFont="1" applyBorder="1" applyAlignment="1">
      <alignment horizontal="right" vertical="center"/>
    </xf>
    <xf numFmtId="166" fontId="19" fillId="0" borderId="5" xfId="6" applyNumberFormat="1" applyFont="1" applyBorder="1" applyAlignment="1">
      <alignment horizontal="right" vertical="center"/>
    </xf>
    <xf numFmtId="166" fontId="19" fillId="0" borderId="7" xfId="6" applyNumberFormat="1" applyFont="1" applyBorder="1" applyAlignment="1">
      <alignment horizontal="right" vertical="center"/>
    </xf>
    <xf numFmtId="168" fontId="19" fillId="0" borderId="7" xfId="6" applyNumberFormat="1" applyFont="1" applyBorder="1" applyAlignment="1">
      <alignment horizontal="right" vertical="center"/>
    </xf>
    <xf numFmtId="168" fontId="19" fillId="0" borderId="5" xfId="6" applyNumberFormat="1" applyFont="1" applyBorder="1" applyAlignment="1">
      <alignment horizontal="right" vertical="center"/>
    </xf>
    <xf numFmtId="2" fontId="13" fillId="0" borderId="0" xfId="0" applyNumberFormat="1" applyFont="1" applyAlignment="1">
      <alignment horizontal="center" vertical="center"/>
    </xf>
    <xf numFmtId="49" fontId="13" fillId="0" borderId="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/>
    </xf>
    <xf numFmtId="2" fontId="13" fillId="0" borderId="5" xfId="0" applyNumberFormat="1" applyFont="1" applyBorder="1" applyAlignment="1">
      <alignment horizontal="center" vertical="center"/>
    </xf>
    <xf numFmtId="2" fontId="13" fillId="0" borderId="7" xfId="0" applyNumberFormat="1" applyFont="1" applyBorder="1" applyAlignment="1">
      <alignment horizontal="center" vertical="center"/>
    </xf>
    <xf numFmtId="164" fontId="13" fillId="0" borderId="2" xfId="2" applyNumberFormat="1" applyFont="1" applyBorder="1" applyAlignment="1">
      <alignment horizontal="center" vertical="center"/>
    </xf>
    <xf numFmtId="164" fontId="13" fillId="0" borderId="5" xfId="2" applyNumberFormat="1" applyFont="1" applyBorder="1" applyAlignment="1">
      <alignment horizontal="center" vertical="center"/>
    </xf>
    <xf numFmtId="164" fontId="13" fillId="0" borderId="7" xfId="2" applyNumberFormat="1" applyFont="1" applyBorder="1" applyAlignment="1">
      <alignment horizontal="center" vertical="center"/>
    </xf>
    <xf numFmtId="166" fontId="17" fillId="0" borderId="13" xfId="7" applyNumberFormat="1" applyFont="1" applyBorder="1" applyAlignment="1">
      <alignment horizontal="right" vertical="center"/>
    </xf>
    <xf numFmtId="166" fontId="17" fillId="0" borderId="14" xfId="7" applyNumberFormat="1" applyFont="1" applyBorder="1" applyAlignment="1">
      <alignment horizontal="right" vertical="center"/>
    </xf>
    <xf numFmtId="168" fontId="17" fillId="0" borderId="13" xfId="7" applyNumberFormat="1" applyFont="1" applyBorder="1" applyAlignment="1">
      <alignment horizontal="right" vertical="center"/>
    </xf>
    <xf numFmtId="168" fontId="17" fillId="0" borderId="14" xfId="7" applyNumberFormat="1" applyFont="1" applyBorder="1" applyAlignment="1">
      <alignment horizontal="right" vertical="center"/>
    </xf>
    <xf numFmtId="164" fontId="8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right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2" borderId="0" xfId="0" applyFont="1" applyFill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3" borderId="0" xfId="0" applyFill="1"/>
    <xf numFmtId="0" fontId="21" fillId="3" borderId="0" xfId="0" applyFont="1" applyFill="1"/>
    <xf numFmtId="0" fontId="20" fillId="3" borderId="0" xfId="0" applyFont="1" applyFill="1"/>
    <xf numFmtId="0" fontId="23" fillId="3" borderId="0" xfId="8" applyFont="1" applyFill="1"/>
  </cellXfs>
  <cellStyles count="9">
    <cellStyle name="Hipervínculo" xfId="8" builtinId="8"/>
    <cellStyle name="Millares" xfId="1" builtinId="3"/>
    <cellStyle name="Normal" xfId="0" builtinId="0"/>
    <cellStyle name="Normal_P13_Ubicac. ideológica" xfId="3" xr:uid="{8DAE7CB0-7DAD-4FA9-A21E-98A6BFB4D7D2}"/>
    <cellStyle name="Normal_P17_Calific. Activ. GN" xfId="4" xr:uid="{A4FE5B31-E663-4E92-9C81-055BFD68769F}"/>
    <cellStyle name="Normal_P17_Calific. Gob. Navarra" xfId="7" xr:uid="{6FFF181A-9E07-4E3E-B779-1E57961E7B89}"/>
    <cellStyle name="Normal_P18_Calific. Presidenta" xfId="5" xr:uid="{4DF92F4A-F993-4F5B-8BE2-AF728CC15AF1}"/>
    <cellStyle name="Normal_P19_Calific. Oposición" xfId="6" xr:uid="{F228BA35-7738-49B9-88CA-078AB202F202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'P11_Conocimiento Portavoces'!$B$1</c:f>
              <c:strCache>
                <c:ptCount val="1"/>
                <c:pt idx="0">
                  <c:v>Conoce al partavoz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'P11_Conocimiento Portavoces'!$A$2:$A$8</c:f>
              <c:strCache>
                <c:ptCount val="7"/>
                <c:pt idx="0">
                  <c:v>Mikel Buill / PODEMOS-AHAL DUGU</c:v>
                </c:pt>
                <c:pt idx="1">
                  <c:v>Marisa De Simón / I-E</c:v>
                </c:pt>
                <c:pt idx="2">
                  <c:v>Koldo Martínez / GEROA BAI</c:v>
                </c:pt>
                <c:pt idx="3">
                  <c:v>Bakartxo Ruiz / BILDU</c:v>
                </c:pt>
                <c:pt idx="4">
                  <c:v>Ana Beltrán / PPN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'P11_Conocimiento Portavoces'!$B$2:$B$8</c:f>
              <c:numCache>
                <c:formatCode>0.0%</c:formatCode>
                <c:ptCount val="7"/>
                <c:pt idx="0">
                  <c:v>0.185</c:v>
                </c:pt>
                <c:pt idx="1">
                  <c:v>0.19500000000000001</c:v>
                </c:pt>
                <c:pt idx="2">
                  <c:v>0.56499999999999995</c:v>
                </c:pt>
                <c:pt idx="3">
                  <c:v>0.57999999999999996</c:v>
                </c:pt>
                <c:pt idx="4">
                  <c:v>0.68</c:v>
                </c:pt>
                <c:pt idx="5">
                  <c:v>0.80700000000000005</c:v>
                </c:pt>
                <c:pt idx="6">
                  <c:v>0.81799999999999995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25-4C01-A10D-DBF2985DB2C1}"/>
            </c:ext>
          </c:extLst>
        </c:ser>
        <c:ser>
          <c:idx val="1"/>
          <c:order val="1"/>
          <c:tx>
            <c:strRef>
              <c:f>'P11_Conocimiento Portavoces'!$C$1</c:f>
              <c:strCache>
                <c:ptCount val="1"/>
                <c:pt idx="0">
                  <c:v>No lo conoce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'P11_Conocimiento Portavoces'!$A$2:$A$8</c:f>
              <c:strCache>
                <c:ptCount val="7"/>
                <c:pt idx="0">
                  <c:v>Mikel Buill / PODEMOS-AHAL DUGU</c:v>
                </c:pt>
                <c:pt idx="1">
                  <c:v>Marisa De Simón / I-E</c:v>
                </c:pt>
                <c:pt idx="2">
                  <c:v>Koldo Martínez / GEROA BAI</c:v>
                </c:pt>
                <c:pt idx="3">
                  <c:v>Bakartxo Ruiz / BILDU</c:v>
                </c:pt>
                <c:pt idx="4">
                  <c:v>Ana Beltrán / PPN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'P11_Conocimiento Portavoces'!$C$2:$C$8</c:f>
              <c:numCache>
                <c:formatCode>0.0%</c:formatCode>
                <c:ptCount val="7"/>
                <c:pt idx="0">
                  <c:v>0.81499999999999995</c:v>
                </c:pt>
                <c:pt idx="1">
                  <c:v>0.80500000000000005</c:v>
                </c:pt>
                <c:pt idx="2">
                  <c:v>0.435</c:v>
                </c:pt>
                <c:pt idx="3">
                  <c:v>0.42</c:v>
                </c:pt>
                <c:pt idx="4">
                  <c:v>0.32</c:v>
                </c:pt>
                <c:pt idx="5">
                  <c:v>0.193</c:v>
                </c:pt>
                <c:pt idx="6">
                  <c:v>0.182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25-4C01-A10D-DBF2985DB2C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88555656"/>
        <c:axId val="388555328"/>
      </c:barChart>
      <c:catAx>
        <c:axId val="38855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8555328"/>
        <c:crosses val="autoZero"/>
        <c:auto val="1"/>
        <c:lblAlgn val="ctr"/>
        <c:lblOffset val="100"/>
        <c:noMultiLvlLbl val="0"/>
      </c:catAx>
      <c:valAx>
        <c:axId val="388555328"/>
        <c:scaling>
          <c:orientation val="minMax"/>
          <c:max val="1"/>
          <c:min val="0"/>
        </c:scaling>
        <c:delete val="1"/>
        <c:axPos val="b"/>
        <c:numFmt formatCode="0.0%" sourceLinked="0"/>
        <c:majorTickMark val="none"/>
        <c:minorTickMark val="none"/>
        <c:tickLblPos val="nextTo"/>
        <c:crossAx val="3885556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'P11_Conoc-ubicación Portavoces'!$B$16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'P11_Conoc-ubicación Portavoces'!$A$17:$A$23</c:f>
              <c:strCache>
                <c:ptCount val="7"/>
                <c:pt idx="0">
                  <c:v>Mikel Buill / PODEMOS-AHAL DUGU</c:v>
                </c:pt>
                <c:pt idx="1">
                  <c:v>Marisa De Simón / I-E</c:v>
                </c:pt>
                <c:pt idx="2">
                  <c:v>Bakartxo Ruiz / BILDU</c:v>
                </c:pt>
                <c:pt idx="3">
                  <c:v>Koldo Martínez / GEROA BAI</c:v>
                </c:pt>
                <c:pt idx="4">
                  <c:v>Ana Beltrán / PPN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'P11_Conoc-ubicación Portavoces'!$B$17:$B$23</c:f>
              <c:numCache>
                <c:formatCode>0.0%</c:formatCode>
                <c:ptCount val="7"/>
                <c:pt idx="0">
                  <c:v>0.109705</c:v>
                </c:pt>
                <c:pt idx="1">
                  <c:v>0.13727999999999999</c:v>
                </c:pt>
                <c:pt idx="2">
                  <c:v>0.36946000000000001</c:v>
                </c:pt>
                <c:pt idx="3">
                  <c:v>0.39323999999999992</c:v>
                </c:pt>
                <c:pt idx="4">
                  <c:v>0.43792000000000003</c:v>
                </c:pt>
                <c:pt idx="5">
                  <c:v>0.64075800000000005</c:v>
                </c:pt>
                <c:pt idx="6">
                  <c:v>0.66500000000000004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74-408C-9325-B0C4A5DDD474}"/>
            </c:ext>
          </c:extLst>
        </c:ser>
        <c:ser>
          <c:idx val="1"/>
          <c:order val="1"/>
          <c:tx>
            <c:strRef>
              <c:f>'P11_Conoc-ubicación Portavoces'!$C$16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'P11_Conoc-ubicación Portavoces'!$A$17:$A$23</c:f>
              <c:strCache>
                <c:ptCount val="7"/>
                <c:pt idx="0">
                  <c:v>Mikel Buill / PODEMOS-AHAL DUGU</c:v>
                </c:pt>
                <c:pt idx="1">
                  <c:v>Marisa De Simón / I-E</c:v>
                </c:pt>
                <c:pt idx="2">
                  <c:v>Bakartxo Ruiz / BILDU</c:v>
                </c:pt>
                <c:pt idx="3">
                  <c:v>Koldo Martínez / GEROA BAI</c:v>
                </c:pt>
                <c:pt idx="4">
                  <c:v>Ana Beltrán / PPN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'P11_Conoc-ubicación Portavoces'!$C$17:$C$23</c:f>
              <c:numCache>
                <c:formatCode>0.0%</c:formatCode>
                <c:ptCount val="7"/>
                <c:pt idx="0">
                  <c:v>0.109</c:v>
                </c:pt>
                <c:pt idx="1">
                  <c:v>0.13800000000000001</c:v>
                </c:pt>
                <c:pt idx="2">
                  <c:v>0.33300000000000002</c:v>
                </c:pt>
                <c:pt idx="3">
                  <c:v>0.34699999999999998</c:v>
                </c:pt>
                <c:pt idx="4">
                  <c:v>0.38</c:v>
                </c:pt>
                <c:pt idx="5">
                  <c:v>0.52500000000000002</c:v>
                </c:pt>
                <c:pt idx="6">
                  <c:v>0.54300000000000004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74-408C-9325-B0C4A5DDD474}"/>
            </c:ext>
          </c:extLst>
        </c:ser>
        <c:ser>
          <c:idx val="2"/>
          <c:order val="2"/>
          <c:tx>
            <c:strRef>
              <c:f>'P11_Conoc-ubicación Portavoces'!$D$16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'P11_Conoc-ubicación Portavoces'!$A$17:$A$23</c:f>
              <c:strCache>
                <c:ptCount val="7"/>
                <c:pt idx="0">
                  <c:v>Mikel Buill / PODEMOS-AHAL DUGU</c:v>
                </c:pt>
                <c:pt idx="1">
                  <c:v>Marisa De Simón / I-E</c:v>
                </c:pt>
                <c:pt idx="2">
                  <c:v>Bakartxo Ruiz / BILDU</c:v>
                </c:pt>
                <c:pt idx="3">
                  <c:v>Koldo Martínez / GEROA BAI</c:v>
                </c:pt>
                <c:pt idx="4">
                  <c:v>Ana Beltrán / PPN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'P11_Conoc-ubicación Portavoces'!$D$17:$D$23</c:f>
              <c:numCache>
                <c:formatCode>0.0%</c:formatCode>
                <c:ptCount val="7"/>
                <c:pt idx="0">
                  <c:v>0.38</c:v>
                </c:pt>
                <c:pt idx="1">
                  <c:v>0.30099999999999999</c:v>
                </c:pt>
                <c:pt idx="2">
                  <c:v>0.34599999999999997</c:v>
                </c:pt>
                <c:pt idx="3">
                  <c:v>0.33</c:v>
                </c:pt>
                <c:pt idx="4">
                  <c:v>0.307</c:v>
                </c:pt>
                <c:pt idx="5">
                  <c:v>0.54100000000000004</c:v>
                </c:pt>
                <c:pt idx="6">
                  <c:v>0.58399999999999996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74-408C-9325-B0C4A5DDD47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48602080"/>
        <c:axId val="248607656"/>
      </c:barChart>
      <c:catAx>
        <c:axId val="24860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8607656"/>
        <c:crosses val="autoZero"/>
        <c:auto val="1"/>
        <c:lblAlgn val="ctr"/>
        <c:lblOffset val="100"/>
        <c:noMultiLvlLbl val="0"/>
      </c:catAx>
      <c:valAx>
        <c:axId val="248607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486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CONOCIMIENTO</a:t>
            </a:r>
            <a:r>
              <a:rPr lang="en-US" baseline="0"/>
              <a:t> DE LOS PORTAVOCES PARLAMENTARIOS E IDENTIFICACIÓN DEL PARTIDO: </a:t>
            </a:r>
          </a:p>
          <a:p>
            <a:pPr>
              <a:defRPr/>
            </a:pPr>
            <a:r>
              <a:rPr lang="en-US" baseline="0"/>
              <a:t>ANA BELTRÁN, PPN</a:t>
            </a:r>
            <a:r>
              <a:rPr lang="en-US"/>
              <a:t>.</a:t>
            </a:r>
          </a:p>
          <a:p>
            <a:pPr>
              <a:defRPr/>
            </a:pPr>
            <a:r>
              <a:rPr lang="en-US"/>
              <a:t> </a:t>
            </a:r>
            <a:r>
              <a:rPr lang="en-US" sz="1100"/>
              <a:t>BARÓMETRO PARLAMENTO DE NAVARRA,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3550588111662407E-2"/>
          <c:y val="0.26700396267485665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46-408B-B732-2A444D11A1C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246-408B-B732-2A444D11A1C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246-408B-B732-2A444D11A1C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246-408B-B732-2A444D11A1C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D7E-42D2-919A-DB6FE8CCC0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246-408B-B732-2A444D11A1CF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246-408B-B732-2A444D11A1C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246-408B-B732-2A444D11A1CF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246-408B-B732-2A444D11A1CF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246-408B-B732-2A444D11A1CF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246-408B-B732-2A444D11A1CF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246-408B-B732-2A444D11A1CF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246-408B-B732-2A444D11A1CF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246-408B-B732-2A444D11A1CF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246-408B-B732-2A444D11A1CF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246-408B-B732-2A444D11A1CF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246-408B-B732-2A444D11A1CF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246-408B-B732-2A444D11A1CF}"/>
                </c:ext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7E-42D2-919A-DB6FE8CCC07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7E-42D2-919A-DB6FE8CCC07D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7E-42D2-919A-DB6FE8CCC07D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7E-42D2-919A-DB6FE8CCC07D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7E-42D2-919A-DB6FE8CCC07D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7E-42D2-919A-DB6FE8CCC07D}"/>
                </c:ext>
              </c:extLst>
            </c:dLbl>
            <c:dLbl>
              <c:idx val="3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7E-42D2-919A-DB6FE8CCC07D}"/>
                </c:ext>
              </c:extLst>
            </c:dLbl>
            <c:dLbl>
              <c:idx val="4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7E-42D2-919A-DB6FE8CCC07D}"/>
                </c:ext>
              </c:extLst>
            </c:dLbl>
            <c:dLbl>
              <c:idx val="4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7E-42D2-919A-DB6FE8CCC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Beltrán!$A$3:$A$44</c:f>
              <c:strCache>
                <c:ptCount val="42"/>
                <c:pt idx="0">
                  <c:v>TOTAL</c:v>
                </c:pt>
                <c:pt idx="2">
                  <c:v>Zona de residencia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Habitat</c:v>
                </c:pt>
                <c:pt idx="10">
                  <c:v>  &lt; 2.000 habitantes</c:v>
                </c:pt>
                <c:pt idx="11">
                  <c:v>  De 2.001 a 5.000</c:v>
                </c:pt>
                <c:pt idx="12">
                  <c:v>  De 5.001 a 10.000</c:v>
                </c:pt>
                <c:pt idx="13">
                  <c:v>  De 10.001 a 20.000</c:v>
                </c:pt>
                <c:pt idx="14">
                  <c:v>  &gt;20.000 habitantes</c:v>
                </c:pt>
                <c:pt idx="15">
                  <c:v>  Pamplona</c:v>
                </c:pt>
                <c:pt idx="17">
                  <c:v>Nivel de estudios</c:v>
                </c:pt>
                <c:pt idx="18">
                  <c:v>  Sin formación-Primarios incompletos</c:v>
                </c:pt>
                <c:pt idx="19">
                  <c:v>  Primarios (Obligatorios y ESO)</c:v>
                </c:pt>
                <c:pt idx="20">
                  <c:v>  Secundarios</c:v>
                </c:pt>
                <c:pt idx="21">
                  <c:v>  Superiores</c:v>
                </c:pt>
                <c:pt idx="23">
                  <c:v>Clase social</c:v>
                </c:pt>
                <c:pt idx="24">
                  <c:v>  Alta y Media alta</c:v>
                </c:pt>
                <c:pt idx="25">
                  <c:v>  Media</c:v>
                </c:pt>
                <c:pt idx="26">
                  <c:v>  Media baja y Baja</c:v>
                </c:pt>
                <c:pt idx="28">
                  <c:v>Edad</c:v>
                </c:pt>
                <c:pt idx="29">
                  <c:v>  De 16 a 29 años</c:v>
                </c:pt>
                <c:pt idx="30">
                  <c:v>  De 30 a 49 años</c:v>
                </c:pt>
                <c:pt idx="31">
                  <c:v>  De 50 a 64 años</c:v>
                </c:pt>
                <c:pt idx="32">
                  <c:v>  Más de 65 años</c:v>
                </c:pt>
                <c:pt idx="34">
                  <c:v>Sexo</c:v>
                </c:pt>
                <c:pt idx="35">
                  <c:v>  Hombre</c:v>
                </c:pt>
                <c:pt idx="36">
                  <c:v>  Mujer</c:v>
                </c:pt>
                <c:pt idx="38">
                  <c:v>Lugar de nacimiento</c:v>
                </c:pt>
                <c:pt idx="39">
                  <c:v>  Navarra</c:v>
                </c:pt>
                <c:pt idx="40">
                  <c:v>  Otras CC.AA.</c:v>
                </c:pt>
                <c:pt idx="41">
                  <c:v>  Fuera de España</c:v>
                </c:pt>
              </c:strCache>
            </c:strRef>
          </c:cat>
          <c:val>
            <c:numRef>
              <c:f>Beltrán!$B$3:$B$44</c:f>
              <c:numCache>
                <c:formatCode>0.0%</c:formatCode>
                <c:ptCount val="42"/>
                <c:pt idx="0">
                  <c:v>0.64400000000000002</c:v>
                </c:pt>
                <c:pt idx="3">
                  <c:v>0.70399999999999996</c:v>
                </c:pt>
                <c:pt idx="4">
                  <c:v>0.73099999999999998</c:v>
                </c:pt>
                <c:pt idx="5">
                  <c:v>0.63700000000000001</c:v>
                </c:pt>
                <c:pt idx="6">
                  <c:v>0.63700000000000001</c:v>
                </c:pt>
                <c:pt idx="7">
                  <c:v>0.51100000000000001</c:v>
                </c:pt>
                <c:pt idx="10">
                  <c:v>0.64300000000000002</c:v>
                </c:pt>
                <c:pt idx="11">
                  <c:v>0.55700000000000005</c:v>
                </c:pt>
                <c:pt idx="12">
                  <c:v>0.64800000000000002</c:v>
                </c:pt>
                <c:pt idx="13">
                  <c:v>0.68</c:v>
                </c:pt>
                <c:pt idx="14">
                  <c:v>0.53200000000000003</c:v>
                </c:pt>
                <c:pt idx="15">
                  <c:v>0.73099999999999998</c:v>
                </c:pt>
                <c:pt idx="18">
                  <c:v>0.33300000000000002</c:v>
                </c:pt>
                <c:pt idx="19">
                  <c:v>0.56000000000000005</c:v>
                </c:pt>
                <c:pt idx="20">
                  <c:v>0.64</c:v>
                </c:pt>
                <c:pt idx="21">
                  <c:v>0.71699999999999997</c:v>
                </c:pt>
                <c:pt idx="24">
                  <c:v>0.71</c:v>
                </c:pt>
                <c:pt idx="25">
                  <c:v>0.60299999999999998</c:v>
                </c:pt>
                <c:pt idx="26">
                  <c:v>0.56599999999999995</c:v>
                </c:pt>
                <c:pt idx="29" formatCode="0.00%">
                  <c:v>0.42699999999999999</c:v>
                </c:pt>
                <c:pt idx="30" formatCode="0.00%">
                  <c:v>0.59099999999999997</c:v>
                </c:pt>
                <c:pt idx="31" formatCode="0.00%">
                  <c:v>0.72599999999999998</c:v>
                </c:pt>
                <c:pt idx="32" formatCode="0.00%">
                  <c:v>0.71499999999999997</c:v>
                </c:pt>
                <c:pt idx="35">
                  <c:v>0.71299999999999997</c:v>
                </c:pt>
                <c:pt idx="36">
                  <c:v>0.56699999999999995</c:v>
                </c:pt>
                <c:pt idx="39">
                  <c:v>0.68</c:v>
                </c:pt>
                <c:pt idx="40">
                  <c:v>0.55500000000000005</c:v>
                </c:pt>
                <c:pt idx="41">
                  <c:v>0.222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F246-408B-B732-2A444D11A1CF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Beltrán!$A$3:$A$44</c:f>
              <c:strCache>
                <c:ptCount val="42"/>
                <c:pt idx="0">
                  <c:v>TOTAL</c:v>
                </c:pt>
                <c:pt idx="2">
                  <c:v>Zona de residencia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Habitat</c:v>
                </c:pt>
                <c:pt idx="10">
                  <c:v>  &lt; 2.000 habitantes</c:v>
                </c:pt>
                <c:pt idx="11">
                  <c:v>  De 2.001 a 5.000</c:v>
                </c:pt>
                <c:pt idx="12">
                  <c:v>  De 5.001 a 10.000</c:v>
                </c:pt>
                <c:pt idx="13">
                  <c:v>  De 10.001 a 20.000</c:v>
                </c:pt>
                <c:pt idx="14">
                  <c:v>  &gt;20.000 habitantes</c:v>
                </c:pt>
                <c:pt idx="15">
                  <c:v>  Pamplona</c:v>
                </c:pt>
                <c:pt idx="17">
                  <c:v>Nivel de estudios</c:v>
                </c:pt>
                <c:pt idx="18">
                  <c:v>  Sin formación-Primarios incompletos</c:v>
                </c:pt>
                <c:pt idx="19">
                  <c:v>  Primarios (Obligatorios y ESO)</c:v>
                </c:pt>
                <c:pt idx="20">
                  <c:v>  Secundarios</c:v>
                </c:pt>
                <c:pt idx="21">
                  <c:v>  Superiores</c:v>
                </c:pt>
                <c:pt idx="23">
                  <c:v>Clase social</c:v>
                </c:pt>
                <c:pt idx="24">
                  <c:v>  Alta y Media alta</c:v>
                </c:pt>
                <c:pt idx="25">
                  <c:v>  Media</c:v>
                </c:pt>
                <c:pt idx="26">
                  <c:v>  Media baja y Baja</c:v>
                </c:pt>
                <c:pt idx="28">
                  <c:v>Edad</c:v>
                </c:pt>
                <c:pt idx="29">
                  <c:v>  De 16 a 29 años</c:v>
                </c:pt>
                <c:pt idx="30">
                  <c:v>  De 30 a 49 años</c:v>
                </c:pt>
                <c:pt idx="31">
                  <c:v>  De 50 a 64 años</c:v>
                </c:pt>
                <c:pt idx="32">
                  <c:v>  Más de 65 años</c:v>
                </c:pt>
                <c:pt idx="34">
                  <c:v>Sexo</c:v>
                </c:pt>
                <c:pt idx="35">
                  <c:v>  Hombre</c:v>
                </c:pt>
                <c:pt idx="36">
                  <c:v>  Mujer</c:v>
                </c:pt>
                <c:pt idx="38">
                  <c:v>Lugar de nacimiento</c:v>
                </c:pt>
                <c:pt idx="39">
                  <c:v>  Navarra</c:v>
                </c:pt>
                <c:pt idx="40">
                  <c:v>  Otras CC.AA.</c:v>
                </c:pt>
                <c:pt idx="41">
                  <c:v>  Fuera de España</c:v>
                </c:pt>
              </c:strCache>
            </c:strRef>
          </c:cat>
          <c:val>
            <c:numRef>
              <c:f>Beltrán!$C$3:$C$44</c:f>
              <c:numCache>
                <c:formatCode>0.0%</c:formatCode>
                <c:ptCount val="42"/>
                <c:pt idx="3">
                  <c:v>0.64400000000000002</c:v>
                </c:pt>
                <c:pt idx="4">
                  <c:v>0.64400000000000002</c:v>
                </c:pt>
                <c:pt idx="5">
                  <c:v>0.64400000000000002</c:v>
                </c:pt>
                <c:pt idx="6">
                  <c:v>0.64400000000000002</c:v>
                </c:pt>
                <c:pt idx="7">
                  <c:v>0.64400000000000002</c:v>
                </c:pt>
                <c:pt idx="8">
                  <c:v>0.64400000000000002</c:v>
                </c:pt>
                <c:pt idx="9">
                  <c:v>0.64400000000000002</c:v>
                </c:pt>
                <c:pt idx="10">
                  <c:v>0.64400000000000002</c:v>
                </c:pt>
                <c:pt idx="11">
                  <c:v>0.64400000000000002</c:v>
                </c:pt>
                <c:pt idx="12">
                  <c:v>0.64400000000000002</c:v>
                </c:pt>
                <c:pt idx="13">
                  <c:v>0.64400000000000002</c:v>
                </c:pt>
                <c:pt idx="14">
                  <c:v>0.64400000000000002</c:v>
                </c:pt>
                <c:pt idx="15">
                  <c:v>0.64400000000000002</c:v>
                </c:pt>
                <c:pt idx="16">
                  <c:v>0.64400000000000002</c:v>
                </c:pt>
                <c:pt idx="17">
                  <c:v>0.64400000000000002</c:v>
                </c:pt>
                <c:pt idx="18">
                  <c:v>0.64400000000000002</c:v>
                </c:pt>
                <c:pt idx="19">
                  <c:v>0.64400000000000002</c:v>
                </c:pt>
                <c:pt idx="20">
                  <c:v>0.64400000000000002</c:v>
                </c:pt>
                <c:pt idx="21">
                  <c:v>0.64400000000000002</c:v>
                </c:pt>
                <c:pt idx="22">
                  <c:v>0.64400000000000002</c:v>
                </c:pt>
                <c:pt idx="23">
                  <c:v>0.64400000000000002</c:v>
                </c:pt>
                <c:pt idx="24">
                  <c:v>0.64400000000000002</c:v>
                </c:pt>
                <c:pt idx="25">
                  <c:v>0.64400000000000002</c:v>
                </c:pt>
                <c:pt idx="26">
                  <c:v>0.64400000000000002</c:v>
                </c:pt>
                <c:pt idx="27">
                  <c:v>0.64400000000000002</c:v>
                </c:pt>
                <c:pt idx="28">
                  <c:v>0.64400000000000002</c:v>
                </c:pt>
                <c:pt idx="29">
                  <c:v>0.64400000000000002</c:v>
                </c:pt>
                <c:pt idx="30">
                  <c:v>0.64400000000000002</c:v>
                </c:pt>
                <c:pt idx="31">
                  <c:v>0.64400000000000002</c:v>
                </c:pt>
                <c:pt idx="32">
                  <c:v>0.64400000000000002</c:v>
                </c:pt>
                <c:pt idx="33">
                  <c:v>0.64400000000000002</c:v>
                </c:pt>
                <c:pt idx="34">
                  <c:v>0.64400000000000002</c:v>
                </c:pt>
                <c:pt idx="35">
                  <c:v>0.64400000000000002</c:v>
                </c:pt>
                <c:pt idx="36">
                  <c:v>0.64400000000000002</c:v>
                </c:pt>
                <c:pt idx="37">
                  <c:v>0.64400000000000002</c:v>
                </c:pt>
                <c:pt idx="38">
                  <c:v>0.64400000000000002</c:v>
                </c:pt>
                <c:pt idx="39">
                  <c:v>0.64400000000000002</c:v>
                </c:pt>
                <c:pt idx="40">
                  <c:v>0.64400000000000002</c:v>
                </c:pt>
                <c:pt idx="41">
                  <c:v>0.64400000000000002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F246-408B-B732-2A444D11A1C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CONOCIMIENTO</a:t>
            </a:r>
            <a:r>
              <a:rPr lang="en-US" baseline="0"/>
              <a:t> DE LOS PORTAVOCES PARLAMENTARIOS E IDENTIFICACIÓN DEL PARTIDO: MIKEL BUILL, PODEMOS-AHAL DUGU</a:t>
            </a:r>
            <a:endParaRPr lang="en-US"/>
          </a:p>
          <a:p>
            <a:pPr>
              <a:defRPr/>
            </a:pPr>
            <a:r>
              <a:rPr lang="en-US"/>
              <a:t> </a:t>
            </a:r>
            <a:r>
              <a:rPr lang="en-US" sz="1100"/>
              <a:t>BARÓMETRO PARLAMENTO DE NAVARRA,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7217587311924249E-2"/>
          <c:y val="0.16896483204141177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3934944238220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91-4A6A-B05F-B1A036D15C7C}"/>
                </c:ext>
              </c:extLst>
            </c:dLbl>
            <c:dLbl>
              <c:idx val="1"/>
              <c:layout>
                <c:manualLayout>
                  <c:x val="-2.004219575751651E-2"/>
                  <c:y val="1.0529825497169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1-4A6A-B05F-B1A036D15C7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91-4A6A-B05F-B1A036D15C7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1-4A6A-B05F-B1A036D15C7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91-4A6A-B05F-B1A036D15C7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91-4A6A-B05F-B1A036D15C7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91-4A6A-B05F-B1A036D15C7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91-4A6A-B05F-B1A036D15C7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91-4A6A-B05F-B1A036D15C7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91-4A6A-B05F-B1A036D15C7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91-4A6A-B05F-B1A036D15C7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91-4A6A-B05F-B1A036D15C7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91-4A6A-B05F-B1A036D15C7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5D-4FC4-B6C0-AF42FEBCE215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5D-4FC4-B6C0-AF42FEBCE21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91-4A6A-B05F-B1A036D15C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Buill!$A$3:$A$21</c:f>
              <c:strCache>
                <c:ptCount val="19"/>
                <c:pt idx="0">
                  <c:v>TOTAL</c:v>
                </c:pt>
                <c:pt idx="2">
                  <c:v>Habitat</c:v>
                </c:pt>
                <c:pt idx="3">
                  <c:v>  &lt; 2.000 habitantes</c:v>
                </c:pt>
                <c:pt idx="4">
                  <c:v>  De 2.001 a 5.000</c:v>
                </c:pt>
                <c:pt idx="5">
                  <c:v>  De 5.001 a 10.000</c:v>
                </c:pt>
                <c:pt idx="6">
                  <c:v>  De 10.001 a 20.000</c:v>
                </c:pt>
                <c:pt idx="7">
                  <c:v>  &gt;20.000 habitantes</c:v>
                </c:pt>
                <c:pt idx="8">
                  <c:v>  Pamplona</c:v>
                </c:pt>
                <c:pt idx="10">
                  <c:v>Nivel de estudios</c:v>
                </c:pt>
                <c:pt idx="11">
                  <c:v>  Sin formación-Primarios incompletos</c:v>
                </c:pt>
                <c:pt idx="12">
                  <c:v>  Primarios (Obligatorios y ESO)</c:v>
                </c:pt>
                <c:pt idx="13">
                  <c:v>  Secundarios</c:v>
                </c:pt>
                <c:pt idx="14">
                  <c:v>  Superiores</c:v>
                </c:pt>
                <c:pt idx="16">
                  <c:v>Sexo</c:v>
                </c:pt>
                <c:pt idx="17">
                  <c:v>  Hombre</c:v>
                </c:pt>
                <c:pt idx="18">
                  <c:v>  Mujer</c:v>
                </c:pt>
              </c:strCache>
            </c:strRef>
          </c:cat>
          <c:val>
            <c:numRef>
              <c:f>Buill!$B$3:$B$21</c:f>
              <c:numCache>
                <c:formatCode>0.0%</c:formatCode>
                <c:ptCount val="19"/>
                <c:pt idx="0">
                  <c:v>0.59299999999999997</c:v>
                </c:pt>
                <c:pt idx="3" formatCode="0.00%">
                  <c:v>0.56499999999999995</c:v>
                </c:pt>
                <c:pt idx="4" formatCode="0.00%">
                  <c:v>0.51900000000000002</c:v>
                </c:pt>
                <c:pt idx="5" formatCode="0.00%">
                  <c:v>0.313</c:v>
                </c:pt>
                <c:pt idx="6" formatCode="0.00%">
                  <c:v>0.67600000000000005</c:v>
                </c:pt>
                <c:pt idx="7" formatCode="0.00%">
                  <c:v>0.5</c:v>
                </c:pt>
                <c:pt idx="8" formatCode="0.00%">
                  <c:v>0.69499999999999995</c:v>
                </c:pt>
                <c:pt idx="11" formatCode="0.00%">
                  <c:v>0.75</c:v>
                </c:pt>
                <c:pt idx="12" formatCode="0.00%">
                  <c:v>0.378</c:v>
                </c:pt>
                <c:pt idx="13" formatCode="0.00%">
                  <c:v>0.52600000000000002</c:v>
                </c:pt>
                <c:pt idx="14" formatCode="0.00%">
                  <c:v>0.74</c:v>
                </c:pt>
                <c:pt idx="17" formatCode="0.00%">
                  <c:v>0.71699999999999997</c:v>
                </c:pt>
                <c:pt idx="18" formatCode="0.00%">
                  <c:v>0.40799999999999997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5291-4A6A-B05F-B1A036D15C7C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Buill!$A$3:$A$21</c:f>
              <c:strCache>
                <c:ptCount val="19"/>
                <c:pt idx="0">
                  <c:v>TOTAL</c:v>
                </c:pt>
                <c:pt idx="2">
                  <c:v>Habitat</c:v>
                </c:pt>
                <c:pt idx="3">
                  <c:v>  &lt; 2.000 habitantes</c:v>
                </c:pt>
                <c:pt idx="4">
                  <c:v>  De 2.001 a 5.000</c:v>
                </c:pt>
                <c:pt idx="5">
                  <c:v>  De 5.001 a 10.000</c:v>
                </c:pt>
                <c:pt idx="6">
                  <c:v>  De 10.001 a 20.000</c:v>
                </c:pt>
                <c:pt idx="7">
                  <c:v>  &gt;20.000 habitantes</c:v>
                </c:pt>
                <c:pt idx="8">
                  <c:v>  Pamplona</c:v>
                </c:pt>
                <c:pt idx="10">
                  <c:v>Nivel de estudios</c:v>
                </c:pt>
                <c:pt idx="11">
                  <c:v>  Sin formación-Primarios incompletos</c:v>
                </c:pt>
                <c:pt idx="12">
                  <c:v>  Primarios (Obligatorios y ESO)</c:v>
                </c:pt>
                <c:pt idx="13">
                  <c:v>  Secundarios</c:v>
                </c:pt>
                <c:pt idx="14">
                  <c:v>  Superiores</c:v>
                </c:pt>
                <c:pt idx="16">
                  <c:v>Sexo</c:v>
                </c:pt>
                <c:pt idx="17">
                  <c:v>  Hombre</c:v>
                </c:pt>
                <c:pt idx="18">
                  <c:v>  Mujer</c:v>
                </c:pt>
              </c:strCache>
            </c:strRef>
          </c:cat>
          <c:val>
            <c:numRef>
              <c:f>Buill!$C$3:$C$21</c:f>
              <c:numCache>
                <c:formatCode>0.0%</c:formatCode>
                <c:ptCount val="19"/>
                <c:pt idx="3">
                  <c:v>0.59299999999999997</c:v>
                </c:pt>
                <c:pt idx="4">
                  <c:v>0.59299999999999997</c:v>
                </c:pt>
                <c:pt idx="5">
                  <c:v>0.59299999999999997</c:v>
                </c:pt>
                <c:pt idx="6">
                  <c:v>0.59299999999999997</c:v>
                </c:pt>
                <c:pt idx="7">
                  <c:v>0.59299999999999997</c:v>
                </c:pt>
                <c:pt idx="8">
                  <c:v>0.59299999999999997</c:v>
                </c:pt>
                <c:pt idx="9">
                  <c:v>0.59299999999999997</c:v>
                </c:pt>
                <c:pt idx="10">
                  <c:v>0.59299999999999997</c:v>
                </c:pt>
                <c:pt idx="11">
                  <c:v>0.59299999999999997</c:v>
                </c:pt>
                <c:pt idx="12">
                  <c:v>0.59299999999999997</c:v>
                </c:pt>
                <c:pt idx="13">
                  <c:v>0.59299999999999997</c:v>
                </c:pt>
                <c:pt idx="14">
                  <c:v>0.59299999999999997</c:v>
                </c:pt>
                <c:pt idx="15">
                  <c:v>0.59299999999999997</c:v>
                </c:pt>
                <c:pt idx="16">
                  <c:v>0.59299999999999997</c:v>
                </c:pt>
                <c:pt idx="17">
                  <c:v>0.59299999999999997</c:v>
                </c:pt>
                <c:pt idx="18">
                  <c:v>0.59299999999999997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5291-4A6A-B05F-B1A036D15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CONOCIMIENTO</a:t>
            </a:r>
            <a:r>
              <a:rPr lang="en-US" baseline="0"/>
              <a:t> DE LOS PORTAVOCES PARLAMENTARIOS E IDENTIFICACIÓN DEL PARTIDO: </a:t>
            </a:r>
          </a:p>
          <a:p>
            <a:pPr>
              <a:defRPr/>
            </a:pPr>
            <a:r>
              <a:rPr lang="en-US" baseline="0"/>
              <a:t>MARÍA CHIVITE, PSN</a:t>
            </a:r>
            <a:r>
              <a:rPr lang="en-US"/>
              <a:t>.</a:t>
            </a:r>
          </a:p>
          <a:p>
            <a:pPr>
              <a:defRPr/>
            </a:pPr>
            <a:r>
              <a:rPr lang="en-US"/>
              <a:t> </a:t>
            </a:r>
            <a:r>
              <a:rPr lang="en-US" sz="1100"/>
              <a:t>BARÓMETRO PARLAMENTO DE NAVARRA,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1637933656420783E-2"/>
          <c:y val="0.317449697578215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3934944238220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FE-470C-B458-730FCA13866C}"/>
                </c:ext>
              </c:extLst>
            </c:dLbl>
            <c:dLbl>
              <c:idx val="1"/>
              <c:layout>
                <c:manualLayout>
                  <c:x val="-2.004219575751651E-2"/>
                  <c:y val="1.0529825497169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FE-470C-B458-730FCA1386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BFE-470C-B458-730FCA13866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FE-470C-B458-730FCA13866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FE-470C-B458-730FCA13866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FE-470C-B458-730FCA13866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FE-470C-B458-730FCA13866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FE-470C-B458-730FCA13866C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BFE-470C-B458-730FCA13866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FE-470C-B458-730FCA13866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FE-470C-B458-730FCA13866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FE-470C-B458-730FCA13866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FE-470C-B458-730FCA13866C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256-4169-A984-26F44C04D70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256-4169-A984-26F44C04D70B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BFE-470C-B458-730FCA13866C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FE-470C-B458-730FCA13866C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FE-470C-B458-730FCA13866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256-4169-A984-26F44C04D7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Chivite!$A$3:$A$25</c:f>
              <c:strCache>
                <c:ptCount val="23"/>
                <c:pt idx="0">
                  <c:v>TOTAL</c:v>
                </c:pt>
                <c:pt idx="2">
                  <c:v>Zona de residencia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Edad</c:v>
                </c:pt>
                <c:pt idx="10">
                  <c:v>  De 16 a 29 años</c:v>
                </c:pt>
                <c:pt idx="11">
                  <c:v>  De 30 a 49 años</c:v>
                </c:pt>
                <c:pt idx="12">
                  <c:v>  De 50 a 64 años</c:v>
                </c:pt>
                <c:pt idx="13">
                  <c:v>  Más de 65 años</c:v>
                </c:pt>
                <c:pt idx="15">
                  <c:v>Clase social</c:v>
                </c:pt>
                <c:pt idx="16">
                  <c:v>  Alta y Media alta</c:v>
                </c:pt>
                <c:pt idx="17">
                  <c:v>  Media</c:v>
                </c:pt>
                <c:pt idx="18">
                  <c:v>  Media baja y Baja</c:v>
                </c:pt>
                <c:pt idx="20">
                  <c:v>Sexo</c:v>
                </c:pt>
                <c:pt idx="21">
                  <c:v>  Hombre</c:v>
                </c:pt>
                <c:pt idx="22">
                  <c:v>  Mujer</c:v>
                </c:pt>
              </c:strCache>
            </c:strRef>
          </c:cat>
          <c:val>
            <c:numRef>
              <c:f>Chivite!$B$3:$B$25</c:f>
              <c:numCache>
                <c:formatCode>0.0%</c:formatCode>
                <c:ptCount val="23"/>
                <c:pt idx="0">
                  <c:v>0.81399999999999995</c:v>
                </c:pt>
                <c:pt idx="3" formatCode="0.00%">
                  <c:v>0.71799999999999997</c:v>
                </c:pt>
                <c:pt idx="4" formatCode="0.00%">
                  <c:v>0.83599999999999997</c:v>
                </c:pt>
                <c:pt idx="5" formatCode="0.00%">
                  <c:v>0.85399999999999998</c:v>
                </c:pt>
                <c:pt idx="6" formatCode="0.00%">
                  <c:v>0.86599999999999999</c:v>
                </c:pt>
                <c:pt idx="7" formatCode="0.00%">
                  <c:v>0.76200000000000001</c:v>
                </c:pt>
                <c:pt idx="10" formatCode="0.00%">
                  <c:v>0.66300000000000003</c:v>
                </c:pt>
                <c:pt idx="11" formatCode="0.00%">
                  <c:v>0.76300000000000001</c:v>
                </c:pt>
                <c:pt idx="12" formatCode="0.00%">
                  <c:v>0.876</c:v>
                </c:pt>
                <c:pt idx="13" formatCode="0.00%">
                  <c:v>0.85399999999999998</c:v>
                </c:pt>
                <c:pt idx="16" formatCode="0.00%">
                  <c:v>0.85199999999999998</c:v>
                </c:pt>
                <c:pt idx="17" formatCode="0.00%">
                  <c:v>0.81499999999999995</c:v>
                </c:pt>
                <c:pt idx="18" formatCode="0.00%">
                  <c:v>0.73299999999999998</c:v>
                </c:pt>
                <c:pt idx="21" formatCode="0.00%">
                  <c:v>0.86499999999999999</c:v>
                </c:pt>
                <c:pt idx="22" formatCode="0.00%">
                  <c:v>0.76500000000000001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BBFE-470C-B458-730FCA13866C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Chivite!$A$3:$A$25</c:f>
              <c:strCache>
                <c:ptCount val="23"/>
                <c:pt idx="0">
                  <c:v>TOTAL</c:v>
                </c:pt>
                <c:pt idx="2">
                  <c:v>Zona de residencia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Edad</c:v>
                </c:pt>
                <c:pt idx="10">
                  <c:v>  De 16 a 29 años</c:v>
                </c:pt>
                <c:pt idx="11">
                  <c:v>  De 30 a 49 años</c:v>
                </c:pt>
                <c:pt idx="12">
                  <c:v>  De 50 a 64 años</c:v>
                </c:pt>
                <c:pt idx="13">
                  <c:v>  Más de 65 años</c:v>
                </c:pt>
                <c:pt idx="15">
                  <c:v>Clase social</c:v>
                </c:pt>
                <c:pt idx="16">
                  <c:v>  Alta y Media alta</c:v>
                </c:pt>
                <c:pt idx="17">
                  <c:v>  Media</c:v>
                </c:pt>
                <c:pt idx="18">
                  <c:v>  Media baja y Baja</c:v>
                </c:pt>
                <c:pt idx="20">
                  <c:v>Sexo</c:v>
                </c:pt>
                <c:pt idx="21">
                  <c:v>  Hombre</c:v>
                </c:pt>
                <c:pt idx="22">
                  <c:v>  Mujer</c:v>
                </c:pt>
              </c:strCache>
            </c:strRef>
          </c:cat>
          <c:val>
            <c:numRef>
              <c:f>Chivite!$C$3:$C$25</c:f>
              <c:numCache>
                <c:formatCode>0.0%</c:formatCode>
                <c:ptCount val="23"/>
                <c:pt idx="3">
                  <c:v>0.81399999999999995</c:v>
                </c:pt>
                <c:pt idx="4">
                  <c:v>0.81399999999999995</c:v>
                </c:pt>
                <c:pt idx="5">
                  <c:v>0.81399999999999995</c:v>
                </c:pt>
                <c:pt idx="6">
                  <c:v>0.81399999999999995</c:v>
                </c:pt>
                <c:pt idx="7">
                  <c:v>0.81399999999999995</c:v>
                </c:pt>
                <c:pt idx="8">
                  <c:v>0.81399999999999995</c:v>
                </c:pt>
                <c:pt idx="9">
                  <c:v>0.81399999999999995</c:v>
                </c:pt>
                <c:pt idx="10">
                  <c:v>0.81399999999999995</c:v>
                </c:pt>
                <c:pt idx="11">
                  <c:v>0.81399999999999995</c:v>
                </c:pt>
                <c:pt idx="12">
                  <c:v>0.81399999999999995</c:v>
                </c:pt>
                <c:pt idx="13">
                  <c:v>0.81399999999999995</c:v>
                </c:pt>
                <c:pt idx="14">
                  <c:v>0.81399999999999995</c:v>
                </c:pt>
                <c:pt idx="15">
                  <c:v>0.81399999999999995</c:v>
                </c:pt>
                <c:pt idx="16">
                  <c:v>0.81399999999999995</c:v>
                </c:pt>
                <c:pt idx="17">
                  <c:v>0.81399999999999995</c:v>
                </c:pt>
                <c:pt idx="18">
                  <c:v>0.81399999999999995</c:v>
                </c:pt>
                <c:pt idx="19">
                  <c:v>0.81399999999999995</c:v>
                </c:pt>
                <c:pt idx="20">
                  <c:v>0.81399999999999995</c:v>
                </c:pt>
                <c:pt idx="21">
                  <c:v>0.81399999999999995</c:v>
                </c:pt>
                <c:pt idx="22">
                  <c:v>0.81399999999999995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BBFE-470C-B458-730FCA138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CONOCIMIENTO</a:t>
            </a:r>
            <a:r>
              <a:rPr lang="en-US" baseline="0"/>
              <a:t> DE LOS PORTAVOCES PARLAMENTARIOS E IDENTIFICACIÓN DEL PARTIDO: </a:t>
            </a:r>
          </a:p>
          <a:p>
            <a:pPr>
              <a:defRPr/>
            </a:pPr>
            <a:r>
              <a:rPr lang="en-US" baseline="0"/>
              <a:t>MARISA DE SIMÓN, I-E</a:t>
            </a:r>
            <a:r>
              <a:rPr lang="en-US"/>
              <a:t>.</a:t>
            </a:r>
          </a:p>
          <a:p>
            <a:pPr>
              <a:defRPr/>
            </a:pPr>
            <a:r>
              <a:rPr lang="en-US"/>
              <a:t> </a:t>
            </a:r>
            <a:r>
              <a:rPr lang="en-US" sz="1100"/>
              <a:t>BARÓMETRO PARLAMENTO DE NAVARRA,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381543321850105E-2"/>
          <c:y val="0.26599133340940362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3934944238220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60-496A-BCE7-763AAF194600}"/>
                </c:ext>
              </c:extLst>
            </c:dLbl>
            <c:dLbl>
              <c:idx val="1"/>
              <c:layout>
                <c:manualLayout>
                  <c:x val="-2.004219575751651E-2"/>
                  <c:y val="1.0529825497169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60-496A-BCE7-763AAF194600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60-496A-BCE7-763AAF19460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60-496A-BCE7-763AAF19460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60-496A-BCE7-763AAF19460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60-496A-BCE7-763AAF19460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60-496A-BCE7-763AAF19460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60-496A-BCE7-763AAF19460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60-496A-BCE7-763AAF19460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60-496A-BCE7-763AAF19460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60-496A-BCE7-763AAF194600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060-496A-BCE7-763AAF19460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060-496A-BCE7-763AAF19460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060-496A-BCE7-763AAF19460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8FC-4E75-A617-7827E8D94F45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060-496A-BCE7-763AAF194600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060-496A-BCE7-763AAF19460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'De Simón'!$A$3:$A$22</c:f>
              <c:strCache>
                <c:ptCount val="20"/>
                <c:pt idx="0">
                  <c:v>TOTAL</c:v>
                </c:pt>
                <c:pt idx="2">
                  <c:v>Zona de residencia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Habitat</c:v>
                </c:pt>
                <c:pt idx="10">
                  <c:v>  &lt; 2.000 habitantes</c:v>
                </c:pt>
                <c:pt idx="11">
                  <c:v>  De 2.001 a 5.000</c:v>
                </c:pt>
                <c:pt idx="12">
                  <c:v>  De 5.001 a 10.000</c:v>
                </c:pt>
                <c:pt idx="13">
                  <c:v>  De 10.001 a 20.000</c:v>
                </c:pt>
                <c:pt idx="14">
                  <c:v>  &gt;20.000 habitantes</c:v>
                </c:pt>
                <c:pt idx="15">
                  <c:v>  Pamplona</c:v>
                </c:pt>
                <c:pt idx="17">
                  <c:v>Sexo</c:v>
                </c:pt>
                <c:pt idx="18">
                  <c:v>  Hombre</c:v>
                </c:pt>
                <c:pt idx="19">
                  <c:v>  Mujer</c:v>
                </c:pt>
              </c:strCache>
            </c:strRef>
          </c:cat>
          <c:val>
            <c:numRef>
              <c:f>'De Simón'!$B$3:$B$22</c:f>
              <c:numCache>
                <c:formatCode>0.0%</c:formatCode>
                <c:ptCount val="20"/>
                <c:pt idx="0">
                  <c:v>0.70399999999999996</c:v>
                </c:pt>
                <c:pt idx="3" formatCode="0.00%">
                  <c:v>0.68799999999999994</c:v>
                </c:pt>
                <c:pt idx="4" formatCode="0.00%">
                  <c:v>0.71199999999999997</c:v>
                </c:pt>
                <c:pt idx="5" formatCode="0.00%">
                  <c:v>0.76900000000000002</c:v>
                </c:pt>
                <c:pt idx="6" formatCode="0.00%">
                  <c:v>0.63200000000000001</c:v>
                </c:pt>
                <c:pt idx="7" formatCode="0.00%">
                  <c:v>0.61499999999999999</c:v>
                </c:pt>
                <c:pt idx="10" formatCode="0.00%">
                  <c:v>0.625</c:v>
                </c:pt>
                <c:pt idx="11" formatCode="0.00%">
                  <c:v>0.69</c:v>
                </c:pt>
                <c:pt idx="12" formatCode="0.00%">
                  <c:v>0.46200000000000002</c:v>
                </c:pt>
                <c:pt idx="13" formatCode="0.00%">
                  <c:v>0.85199999999999998</c:v>
                </c:pt>
                <c:pt idx="14" formatCode="0.00%">
                  <c:v>0.75</c:v>
                </c:pt>
                <c:pt idx="15" formatCode="0.00%">
                  <c:v>0.71199999999999997</c:v>
                </c:pt>
                <c:pt idx="18" formatCode="0.00%">
                  <c:v>0.78900000000000003</c:v>
                </c:pt>
                <c:pt idx="19" formatCode="0.00%">
                  <c:v>0.58399999999999996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F060-496A-BCE7-763AAF194600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'De Simón'!$A$3:$A$22</c:f>
              <c:strCache>
                <c:ptCount val="20"/>
                <c:pt idx="0">
                  <c:v>TOTAL</c:v>
                </c:pt>
                <c:pt idx="2">
                  <c:v>Zona de residencia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Habitat</c:v>
                </c:pt>
                <c:pt idx="10">
                  <c:v>  &lt; 2.000 habitantes</c:v>
                </c:pt>
                <c:pt idx="11">
                  <c:v>  De 2.001 a 5.000</c:v>
                </c:pt>
                <c:pt idx="12">
                  <c:v>  De 5.001 a 10.000</c:v>
                </c:pt>
                <c:pt idx="13">
                  <c:v>  De 10.001 a 20.000</c:v>
                </c:pt>
                <c:pt idx="14">
                  <c:v>  &gt;20.000 habitantes</c:v>
                </c:pt>
                <c:pt idx="15">
                  <c:v>  Pamplona</c:v>
                </c:pt>
                <c:pt idx="17">
                  <c:v>Sexo</c:v>
                </c:pt>
                <c:pt idx="18">
                  <c:v>  Hombre</c:v>
                </c:pt>
                <c:pt idx="19">
                  <c:v>  Mujer</c:v>
                </c:pt>
              </c:strCache>
            </c:strRef>
          </c:cat>
          <c:val>
            <c:numRef>
              <c:f>'De Simón'!$C$3:$C$22</c:f>
              <c:numCache>
                <c:formatCode>0.0%</c:formatCode>
                <c:ptCount val="20"/>
                <c:pt idx="3">
                  <c:v>0.70399999999999996</c:v>
                </c:pt>
                <c:pt idx="4">
                  <c:v>0.70399999999999996</c:v>
                </c:pt>
                <c:pt idx="5">
                  <c:v>0.70399999999999996</c:v>
                </c:pt>
                <c:pt idx="6">
                  <c:v>0.70399999999999996</c:v>
                </c:pt>
                <c:pt idx="7">
                  <c:v>0.70399999999999996</c:v>
                </c:pt>
                <c:pt idx="8">
                  <c:v>0.70399999999999996</c:v>
                </c:pt>
                <c:pt idx="9">
                  <c:v>0.70399999999999996</c:v>
                </c:pt>
                <c:pt idx="10">
                  <c:v>0.70399999999999996</c:v>
                </c:pt>
                <c:pt idx="11">
                  <c:v>0.70399999999999996</c:v>
                </c:pt>
                <c:pt idx="12">
                  <c:v>0.70399999999999996</c:v>
                </c:pt>
                <c:pt idx="13">
                  <c:v>0.70399999999999996</c:v>
                </c:pt>
                <c:pt idx="14">
                  <c:v>0.70399999999999996</c:v>
                </c:pt>
                <c:pt idx="15">
                  <c:v>0.70399999999999996</c:v>
                </c:pt>
                <c:pt idx="16">
                  <c:v>0.70399999999999996</c:v>
                </c:pt>
                <c:pt idx="17">
                  <c:v>0.70399999999999996</c:v>
                </c:pt>
                <c:pt idx="18">
                  <c:v>0.70399999999999996</c:v>
                </c:pt>
                <c:pt idx="19">
                  <c:v>0.70399999999999996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F060-496A-BCE7-763AAF194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CONOCIMIENTO</a:t>
            </a:r>
            <a:r>
              <a:rPr lang="en-US" baseline="0"/>
              <a:t> DE LOS PORTAVOCES PARLAMENTARIOS E IDENTIFICACIÓN DEL PARTIDO: </a:t>
            </a:r>
          </a:p>
          <a:p>
            <a:pPr>
              <a:defRPr/>
            </a:pPr>
            <a:r>
              <a:rPr lang="en-US" baseline="0"/>
              <a:t>JAVIER ESPARZA, UPN</a:t>
            </a:r>
            <a:r>
              <a:rPr lang="en-US"/>
              <a:t>.</a:t>
            </a:r>
          </a:p>
          <a:p>
            <a:pPr>
              <a:defRPr/>
            </a:pPr>
            <a:r>
              <a:rPr lang="en-US"/>
              <a:t> </a:t>
            </a:r>
            <a:r>
              <a:rPr lang="en-US" sz="1100"/>
              <a:t>BARÓMETRO PARLAMENTO DE NAVARRA,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3550588111662407E-2"/>
          <c:y val="0.26700396267485665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868-45C7-83AC-259D98C7379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868-45C7-83AC-259D98C7379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868-45C7-83AC-259D98C7379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868-45C7-83AC-259D98C7379C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868-45C7-83AC-259D98C7379C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868-45C7-83AC-259D98C7379C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868-45C7-83AC-259D98C7379C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868-45C7-83AC-259D98C7379C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868-45C7-83AC-259D98C7379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868-45C7-83AC-259D98C7379C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868-45C7-83AC-259D98C7379C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868-45C7-83AC-259D98C7379C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868-45C7-83AC-259D98C7379C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868-45C7-83AC-259D98C7379C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Esparza!$A$3:$A$31</c:f>
              <c:strCache>
                <c:ptCount val="29"/>
                <c:pt idx="0">
                  <c:v>TOTAL</c:v>
                </c:pt>
                <c:pt idx="2">
                  <c:v>Nivel de estudios</c:v>
                </c:pt>
                <c:pt idx="3">
                  <c:v>  Sin formación-Primarios incompletos</c:v>
                </c:pt>
                <c:pt idx="4">
                  <c:v>  Primarios (Obligatorios y ESO)</c:v>
                </c:pt>
                <c:pt idx="5">
                  <c:v>  Secundarios</c:v>
                </c:pt>
                <c:pt idx="6">
                  <c:v>  Superiores</c:v>
                </c:pt>
                <c:pt idx="8">
                  <c:v>Actividad</c:v>
                </c:pt>
                <c:pt idx="9">
                  <c:v>Trabaja por cuenta propia</c:v>
                </c:pt>
                <c:pt idx="10">
                  <c:v>Trabaja por cuenta ajena</c:v>
                </c:pt>
                <c:pt idx="11">
                  <c:v>Amo/a de Casa</c:v>
                </c:pt>
                <c:pt idx="12">
                  <c:v>Jubilado/a, retirado/a, pensionista</c:v>
                </c:pt>
                <c:pt idx="13">
                  <c:v>En paro</c:v>
                </c:pt>
                <c:pt idx="14">
                  <c:v>Estudiante</c:v>
                </c:pt>
                <c:pt idx="16">
                  <c:v>Clase social</c:v>
                </c:pt>
                <c:pt idx="17">
                  <c:v>  Alta y Media alta</c:v>
                </c:pt>
                <c:pt idx="18">
                  <c:v>  Media</c:v>
                </c:pt>
                <c:pt idx="19">
                  <c:v>  Media baja y Baja</c:v>
                </c:pt>
                <c:pt idx="21">
                  <c:v>Sexo</c:v>
                </c:pt>
                <c:pt idx="22">
                  <c:v>  Hombre</c:v>
                </c:pt>
                <c:pt idx="23">
                  <c:v>  Mujer</c:v>
                </c:pt>
                <c:pt idx="25">
                  <c:v>Lugar de nacimiento</c:v>
                </c:pt>
                <c:pt idx="26">
                  <c:v>  Navarra</c:v>
                </c:pt>
                <c:pt idx="27">
                  <c:v>  Otras CC.AA.</c:v>
                </c:pt>
                <c:pt idx="28">
                  <c:v>  Fuera de España</c:v>
                </c:pt>
              </c:strCache>
            </c:strRef>
          </c:cat>
          <c:val>
            <c:numRef>
              <c:f>Esparza!$B$3:$B$31</c:f>
              <c:numCache>
                <c:formatCode>0.0%</c:formatCode>
                <c:ptCount val="29"/>
                <c:pt idx="0">
                  <c:v>0.79400000000000004</c:v>
                </c:pt>
                <c:pt idx="3">
                  <c:v>0.6</c:v>
                </c:pt>
                <c:pt idx="4">
                  <c:v>0.69699999999999995</c:v>
                </c:pt>
                <c:pt idx="5">
                  <c:v>0.76900000000000002</c:v>
                </c:pt>
                <c:pt idx="6">
                  <c:v>0.90400000000000003</c:v>
                </c:pt>
                <c:pt idx="9">
                  <c:v>0.76900000000000002</c:v>
                </c:pt>
                <c:pt idx="10">
                  <c:v>0.83199999999999996</c:v>
                </c:pt>
                <c:pt idx="11">
                  <c:v>0.64200000000000002</c:v>
                </c:pt>
                <c:pt idx="12">
                  <c:v>0.81299999999999994</c:v>
                </c:pt>
                <c:pt idx="13">
                  <c:v>0.70599999999999996</c:v>
                </c:pt>
                <c:pt idx="14">
                  <c:v>0.64</c:v>
                </c:pt>
                <c:pt idx="17">
                  <c:v>0.84799999999999998</c:v>
                </c:pt>
                <c:pt idx="18">
                  <c:v>0.78800000000000003</c:v>
                </c:pt>
                <c:pt idx="19">
                  <c:v>0.68200000000000005</c:v>
                </c:pt>
                <c:pt idx="22">
                  <c:v>0.85199999999999998</c:v>
                </c:pt>
                <c:pt idx="23">
                  <c:v>0.73399999999999999</c:v>
                </c:pt>
                <c:pt idx="26">
                  <c:v>0.81</c:v>
                </c:pt>
                <c:pt idx="27">
                  <c:v>0.76800000000000002</c:v>
                </c:pt>
                <c:pt idx="28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7868-45C7-83AC-259D98C7379C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Esparza!$A$3:$A$31</c:f>
              <c:strCache>
                <c:ptCount val="29"/>
                <c:pt idx="0">
                  <c:v>TOTAL</c:v>
                </c:pt>
                <c:pt idx="2">
                  <c:v>Nivel de estudios</c:v>
                </c:pt>
                <c:pt idx="3">
                  <c:v>  Sin formación-Primarios incompletos</c:v>
                </c:pt>
                <c:pt idx="4">
                  <c:v>  Primarios (Obligatorios y ESO)</c:v>
                </c:pt>
                <c:pt idx="5">
                  <c:v>  Secundarios</c:v>
                </c:pt>
                <c:pt idx="6">
                  <c:v>  Superiores</c:v>
                </c:pt>
                <c:pt idx="8">
                  <c:v>Actividad</c:v>
                </c:pt>
                <c:pt idx="9">
                  <c:v>Trabaja por cuenta propia</c:v>
                </c:pt>
                <c:pt idx="10">
                  <c:v>Trabaja por cuenta ajena</c:v>
                </c:pt>
                <c:pt idx="11">
                  <c:v>Amo/a de Casa</c:v>
                </c:pt>
                <c:pt idx="12">
                  <c:v>Jubilado/a, retirado/a, pensionista</c:v>
                </c:pt>
                <c:pt idx="13">
                  <c:v>En paro</c:v>
                </c:pt>
                <c:pt idx="14">
                  <c:v>Estudiante</c:v>
                </c:pt>
                <c:pt idx="16">
                  <c:v>Clase social</c:v>
                </c:pt>
                <c:pt idx="17">
                  <c:v>  Alta y Media alta</c:v>
                </c:pt>
                <c:pt idx="18">
                  <c:v>  Media</c:v>
                </c:pt>
                <c:pt idx="19">
                  <c:v>  Media baja y Baja</c:v>
                </c:pt>
                <c:pt idx="21">
                  <c:v>Sexo</c:v>
                </c:pt>
                <c:pt idx="22">
                  <c:v>  Hombre</c:v>
                </c:pt>
                <c:pt idx="23">
                  <c:v>  Mujer</c:v>
                </c:pt>
                <c:pt idx="25">
                  <c:v>Lugar de nacimiento</c:v>
                </c:pt>
                <c:pt idx="26">
                  <c:v>  Navarra</c:v>
                </c:pt>
                <c:pt idx="27">
                  <c:v>  Otras CC.AA.</c:v>
                </c:pt>
                <c:pt idx="28">
                  <c:v>  Fuera de España</c:v>
                </c:pt>
              </c:strCache>
            </c:strRef>
          </c:cat>
          <c:val>
            <c:numRef>
              <c:f>Esparza!$C$3:$C$31</c:f>
              <c:numCache>
                <c:formatCode>0.0%</c:formatCode>
                <c:ptCount val="29"/>
                <c:pt idx="2">
                  <c:v>0.79400000000000004</c:v>
                </c:pt>
                <c:pt idx="3">
                  <c:v>0.79400000000000004</c:v>
                </c:pt>
                <c:pt idx="4">
                  <c:v>0.79400000000000004</c:v>
                </c:pt>
                <c:pt idx="5">
                  <c:v>0.79400000000000004</c:v>
                </c:pt>
                <c:pt idx="6">
                  <c:v>0.79400000000000004</c:v>
                </c:pt>
                <c:pt idx="7">
                  <c:v>0.79400000000000004</c:v>
                </c:pt>
                <c:pt idx="8">
                  <c:v>0.79400000000000004</c:v>
                </c:pt>
                <c:pt idx="9">
                  <c:v>0.79400000000000004</c:v>
                </c:pt>
                <c:pt idx="10">
                  <c:v>0.79400000000000004</c:v>
                </c:pt>
                <c:pt idx="11">
                  <c:v>0.79400000000000004</c:v>
                </c:pt>
                <c:pt idx="12">
                  <c:v>0.79400000000000004</c:v>
                </c:pt>
                <c:pt idx="13">
                  <c:v>0.79400000000000004</c:v>
                </c:pt>
                <c:pt idx="14">
                  <c:v>0.79400000000000004</c:v>
                </c:pt>
                <c:pt idx="15">
                  <c:v>0.79400000000000004</c:v>
                </c:pt>
                <c:pt idx="16">
                  <c:v>0.79400000000000004</c:v>
                </c:pt>
                <c:pt idx="17">
                  <c:v>0.79400000000000004</c:v>
                </c:pt>
                <c:pt idx="18">
                  <c:v>0.79400000000000004</c:v>
                </c:pt>
                <c:pt idx="19">
                  <c:v>0.79400000000000004</c:v>
                </c:pt>
                <c:pt idx="20">
                  <c:v>0.79400000000000004</c:v>
                </c:pt>
                <c:pt idx="21">
                  <c:v>0.79400000000000004</c:v>
                </c:pt>
                <c:pt idx="22">
                  <c:v>0.79400000000000004</c:v>
                </c:pt>
                <c:pt idx="23">
                  <c:v>0.79400000000000004</c:v>
                </c:pt>
                <c:pt idx="24">
                  <c:v>0.79400000000000004</c:v>
                </c:pt>
                <c:pt idx="25">
                  <c:v>0.79400000000000004</c:v>
                </c:pt>
                <c:pt idx="26">
                  <c:v>0.79400000000000004</c:v>
                </c:pt>
                <c:pt idx="27">
                  <c:v>0.79400000000000004</c:v>
                </c:pt>
                <c:pt idx="28">
                  <c:v>0.79400000000000004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7868-45C7-83AC-259D98C7379C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CONOCIMIENTO</a:t>
            </a:r>
            <a:r>
              <a:rPr lang="en-US" baseline="0"/>
              <a:t> DE LOS PORTAVOCES PARLAMENTARIOS E IDENTIFICACIÓN DEL PARTIDO: KOLDO MARTÍNEZ, GEROA BAI</a:t>
            </a:r>
            <a:r>
              <a:rPr lang="en-US"/>
              <a:t>.</a:t>
            </a:r>
          </a:p>
          <a:p>
            <a:pPr>
              <a:defRPr/>
            </a:pPr>
            <a:r>
              <a:rPr lang="en-US"/>
              <a:t> </a:t>
            </a:r>
            <a:r>
              <a:rPr lang="en-US" sz="1100"/>
              <a:t>BARÓMETRO PARLAMENTO DE NAVARRA,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4.7217587311924249E-2"/>
          <c:y val="0.16896483204141177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3934944238220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BF-41F4-A8C1-05848FBD4ED6}"/>
                </c:ext>
              </c:extLst>
            </c:dLbl>
            <c:dLbl>
              <c:idx val="1"/>
              <c:layout>
                <c:manualLayout>
                  <c:x val="-2.004219575751651E-2"/>
                  <c:y val="1.0529825497169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BF-41F4-A8C1-05848FBD4ED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BF-41F4-A8C1-05848FBD4ED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BF-41F4-A8C1-05848FBD4ED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DBF-41F4-A8C1-05848FBD4ED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DBF-41F4-A8C1-05848FBD4ED6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DBF-41F4-A8C1-05848FBD4ED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DBF-41F4-A8C1-05848FBD4ED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55-4123-9F41-727A5BF22CA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DBF-41F4-A8C1-05848FBD4ED6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DBF-41F4-A8C1-05848FBD4ED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DBF-41F4-A8C1-05848FBD4ED6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DBF-41F4-A8C1-05848FBD4ED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DBF-41F4-A8C1-05848FBD4ED6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DBF-41F4-A8C1-05848FBD4ED6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55-4123-9F41-727A5BF22CA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55-4123-9F41-727A5BF22C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Martínez!$A$3:$A$20</c:f>
              <c:strCache>
                <c:ptCount val="18"/>
                <c:pt idx="0">
                  <c:v>TOTAL</c:v>
                </c:pt>
                <c:pt idx="2">
                  <c:v>Zona de residencia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Nivel de estudios</c:v>
                </c:pt>
                <c:pt idx="10">
                  <c:v>  Sin formación-Primarios incompletos</c:v>
                </c:pt>
                <c:pt idx="11">
                  <c:v>  Primarios (Obligatorios y ESO)</c:v>
                </c:pt>
                <c:pt idx="12">
                  <c:v>  Secundarios</c:v>
                </c:pt>
                <c:pt idx="13">
                  <c:v>  Superiores</c:v>
                </c:pt>
                <c:pt idx="15">
                  <c:v>Sexo</c:v>
                </c:pt>
                <c:pt idx="16">
                  <c:v>  Hombre</c:v>
                </c:pt>
                <c:pt idx="17">
                  <c:v>  Mujer</c:v>
                </c:pt>
              </c:strCache>
            </c:strRef>
          </c:cat>
          <c:val>
            <c:numRef>
              <c:f>Martínez!$B$3:$B$20</c:f>
              <c:numCache>
                <c:formatCode>0.0%</c:formatCode>
                <c:ptCount val="18"/>
                <c:pt idx="0">
                  <c:v>0.69599999999999995</c:v>
                </c:pt>
                <c:pt idx="3" formatCode="0.00%">
                  <c:v>0.79700000000000004</c:v>
                </c:pt>
                <c:pt idx="4" formatCode="0.00%">
                  <c:v>0.79</c:v>
                </c:pt>
                <c:pt idx="5" formatCode="0.00%">
                  <c:v>0.73299999999999998</c:v>
                </c:pt>
                <c:pt idx="6" formatCode="0.00%">
                  <c:v>0.64700000000000002</c:v>
                </c:pt>
                <c:pt idx="7" formatCode="0.00%">
                  <c:v>0.48099999999999998</c:v>
                </c:pt>
                <c:pt idx="10" formatCode="0.00%">
                  <c:v>0.6</c:v>
                </c:pt>
                <c:pt idx="11" formatCode="0.00%">
                  <c:v>0.54500000000000004</c:v>
                </c:pt>
                <c:pt idx="12" formatCode="0.00%">
                  <c:v>0.7</c:v>
                </c:pt>
                <c:pt idx="13" formatCode="0.00%">
                  <c:v>0.78700000000000003</c:v>
                </c:pt>
                <c:pt idx="16" formatCode="0.00%">
                  <c:v>0.78400000000000003</c:v>
                </c:pt>
                <c:pt idx="17" formatCode="0.00%">
                  <c:v>0.59899999999999998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ADBF-41F4-A8C1-05848FBD4ED6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Martínez!$A$3:$A$20</c:f>
              <c:strCache>
                <c:ptCount val="18"/>
                <c:pt idx="0">
                  <c:v>TOTAL</c:v>
                </c:pt>
                <c:pt idx="2">
                  <c:v>Zona de residencia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Nivel de estudios</c:v>
                </c:pt>
                <c:pt idx="10">
                  <c:v>  Sin formación-Primarios incompletos</c:v>
                </c:pt>
                <c:pt idx="11">
                  <c:v>  Primarios (Obligatorios y ESO)</c:v>
                </c:pt>
                <c:pt idx="12">
                  <c:v>  Secundarios</c:v>
                </c:pt>
                <c:pt idx="13">
                  <c:v>  Superiores</c:v>
                </c:pt>
                <c:pt idx="15">
                  <c:v>Sexo</c:v>
                </c:pt>
                <c:pt idx="16">
                  <c:v>  Hombre</c:v>
                </c:pt>
                <c:pt idx="17">
                  <c:v>  Mujer</c:v>
                </c:pt>
              </c:strCache>
            </c:strRef>
          </c:cat>
          <c:val>
            <c:numRef>
              <c:f>Martínez!$C$3:$C$20</c:f>
              <c:numCache>
                <c:formatCode>0.0%</c:formatCode>
                <c:ptCount val="18"/>
                <c:pt idx="3">
                  <c:v>0.69599999999999995</c:v>
                </c:pt>
                <c:pt idx="4">
                  <c:v>0.69599999999999995</c:v>
                </c:pt>
                <c:pt idx="5">
                  <c:v>0.69599999999999995</c:v>
                </c:pt>
                <c:pt idx="6">
                  <c:v>0.69599999999999995</c:v>
                </c:pt>
                <c:pt idx="7">
                  <c:v>0.69599999999999995</c:v>
                </c:pt>
                <c:pt idx="8">
                  <c:v>0.69599999999999995</c:v>
                </c:pt>
                <c:pt idx="9">
                  <c:v>0.69599999999999995</c:v>
                </c:pt>
                <c:pt idx="10">
                  <c:v>0.69599999999999995</c:v>
                </c:pt>
                <c:pt idx="11">
                  <c:v>0.69599999999999995</c:v>
                </c:pt>
                <c:pt idx="12">
                  <c:v>0.69599999999999995</c:v>
                </c:pt>
                <c:pt idx="13">
                  <c:v>0.69599999999999995</c:v>
                </c:pt>
                <c:pt idx="14">
                  <c:v>0.69599999999999995</c:v>
                </c:pt>
                <c:pt idx="15">
                  <c:v>0.69599999999999995</c:v>
                </c:pt>
                <c:pt idx="16">
                  <c:v>0.69599999999999995</c:v>
                </c:pt>
                <c:pt idx="17">
                  <c:v>0.69599999999999995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5-ADBF-41F4-A8C1-05848FBD4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CONOCIMIENTO</a:t>
            </a:r>
            <a:r>
              <a:rPr lang="en-US" baseline="0"/>
              <a:t> DE LOS PORTAVOCES PARLAMENTARIOS E IDENTIFICACIÓN DEL PARTIDO: BAKARTXO RUIZ, BILDU</a:t>
            </a:r>
            <a:r>
              <a:rPr lang="en-US"/>
              <a:t>.</a:t>
            </a:r>
          </a:p>
          <a:p>
            <a:pPr>
              <a:defRPr/>
            </a:pPr>
            <a:r>
              <a:rPr lang="en-US"/>
              <a:t> </a:t>
            </a:r>
            <a:r>
              <a:rPr lang="en-US" sz="1100"/>
              <a:t>BARÓMETRO PARLAMENTO DE NAVARRA,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8.1298657104903721E-2"/>
          <c:y val="0.3648409327486179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39349442382205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20-41F1-B6AB-9779C9243E1F}"/>
                </c:ext>
              </c:extLst>
            </c:dLbl>
            <c:dLbl>
              <c:idx val="1"/>
              <c:layout>
                <c:manualLayout>
                  <c:x val="-2.004219575751651E-2"/>
                  <c:y val="1.05298254971694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20-41F1-B6AB-9779C9243E1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20-41F1-B6AB-9779C9243E1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20-41F1-B6AB-9779C9243E1F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20-41F1-B6AB-9779C9243E1F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20-41F1-B6AB-9779C9243E1F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20-41F1-B6AB-9779C9243E1F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20-41F1-B6AB-9779C9243E1F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20-41F1-B6AB-9779C9243E1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20-41F1-B6AB-9779C9243E1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Ruiz!$A$3:$A$13</c:f>
              <c:strCache>
                <c:ptCount val="11"/>
                <c:pt idx="0">
                  <c:v>TOTAL</c:v>
                </c:pt>
                <c:pt idx="2">
                  <c:v>Sexo</c:v>
                </c:pt>
                <c:pt idx="3">
                  <c:v>  Hombre</c:v>
                </c:pt>
                <c:pt idx="4">
                  <c:v>  Mujer</c:v>
                </c:pt>
                <c:pt idx="6">
                  <c:v>Edad</c:v>
                </c:pt>
                <c:pt idx="7">
                  <c:v>  De 16 a 29 años</c:v>
                </c:pt>
                <c:pt idx="8">
                  <c:v>  De 30 a 49 años</c:v>
                </c:pt>
                <c:pt idx="9">
                  <c:v>  De 50 a 64 años</c:v>
                </c:pt>
                <c:pt idx="10">
                  <c:v>  Más de 65 años</c:v>
                </c:pt>
              </c:strCache>
            </c:strRef>
          </c:cat>
          <c:val>
            <c:numRef>
              <c:f>Ruiz!$B$3:$B$13</c:f>
              <c:numCache>
                <c:formatCode>0.0%</c:formatCode>
                <c:ptCount val="11"/>
                <c:pt idx="0">
                  <c:v>0.63700000000000001</c:v>
                </c:pt>
                <c:pt idx="3" formatCode="0.00%">
                  <c:v>0.72399999999999998</c:v>
                </c:pt>
                <c:pt idx="4" formatCode="0.00%">
                  <c:v>0.54500000000000004</c:v>
                </c:pt>
                <c:pt idx="7" formatCode="0.00%">
                  <c:v>0.53400000000000003</c:v>
                </c:pt>
                <c:pt idx="8" formatCode="0.00%">
                  <c:v>0.68300000000000005</c:v>
                </c:pt>
                <c:pt idx="9" formatCode="0.00%">
                  <c:v>0.69099999999999995</c:v>
                </c:pt>
                <c:pt idx="10" formatCode="0.00%">
                  <c:v>0.54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8D20-41F1-B6AB-9779C9243E1F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Ruiz!$A$3:$A$13</c:f>
              <c:strCache>
                <c:ptCount val="11"/>
                <c:pt idx="0">
                  <c:v>TOTAL</c:v>
                </c:pt>
                <c:pt idx="2">
                  <c:v>Sexo</c:v>
                </c:pt>
                <c:pt idx="3">
                  <c:v>  Hombre</c:v>
                </c:pt>
                <c:pt idx="4">
                  <c:v>  Mujer</c:v>
                </c:pt>
                <c:pt idx="6">
                  <c:v>Edad</c:v>
                </c:pt>
                <c:pt idx="7">
                  <c:v>  De 16 a 29 años</c:v>
                </c:pt>
                <c:pt idx="8">
                  <c:v>  De 30 a 49 años</c:v>
                </c:pt>
                <c:pt idx="9">
                  <c:v>  De 50 a 64 años</c:v>
                </c:pt>
                <c:pt idx="10">
                  <c:v>  Más de 65 años</c:v>
                </c:pt>
              </c:strCache>
            </c:strRef>
          </c:cat>
          <c:val>
            <c:numRef>
              <c:f>Ruiz!$C$3:$C$13</c:f>
              <c:numCache>
                <c:formatCode>0.0%</c:formatCode>
                <c:ptCount val="11"/>
                <c:pt idx="3">
                  <c:v>0.63700000000000001</c:v>
                </c:pt>
                <c:pt idx="4">
                  <c:v>0.63700000000000001</c:v>
                </c:pt>
                <c:pt idx="5">
                  <c:v>0.63700000000000001</c:v>
                </c:pt>
                <c:pt idx="6">
                  <c:v>0.63700000000000001</c:v>
                </c:pt>
                <c:pt idx="7">
                  <c:v>0.63700000000000001</c:v>
                </c:pt>
                <c:pt idx="8">
                  <c:v>0.63700000000000001</c:v>
                </c:pt>
                <c:pt idx="9">
                  <c:v>0.63700000000000001</c:v>
                </c:pt>
                <c:pt idx="10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8D20-41F1-B6AB-9779C9243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VALORACIÓN DE LOS PORTAVOCES</a:t>
            </a:r>
          </a:p>
          <a:p>
            <a:pPr>
              <a:defRPr/>
            </a:pPr>
            <a:r>
              <a:rPr lang="es-ES" sz="1400" b="1" i="0" baseline="0">
                <a:effectLst/>
              </a:rPr>
              <a:t>Distancia entre valores </a:t>
            </a:r>
            <a:endParaRPr lang="es-ES" sz="1400" b="1">
              <a:effectLst/>
            </a:endParaRPr>
          </a:p>
        </c:rich>
      </c:tx>
      <c:layout>
        <c:manualLayout>
          <c:xMode val="edge"/>
          <c:yMode val="edge"/>
          <c:x val="0.31724849422723894"/>
          <c:y val="1.99209510575883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'P12_Valoración portavoces'!$B$35</c:f>
              <c:strCache>
                <c:ptCount val="1"/>
                <c:pt idx="0">
                  <c:v>2018-2017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'P12_Valoración portavoces'!$A$36:$A$42</c:f>
              <c:strCache>
                <c:ptCount val="7"/>
                <c:pt idx="0">
                  <c:v>Bakartxo RUÍZ / BILDU</c:v>
                </c:pt>
                <c:pt idx="1">
                  <c:v>Koldo MARTÍNEZ / GEROA BAI</c:v>
                </c:pt>
                <c:pt idx="2">
                  <c:v>Javier ESPARZA / UPN</c:v>
                </c:pt>
                <c:pt idx="3">
                  <c:v>Marisa DE SIMÓN  / I-E</c:v>
                </c:pt>
                <c:pt idx="4">
                  <c:v>María CHIVITE / PSN</c:v>
                </c:pt>
                <c:pt idx="5">
                  <c:v>Mikel BUILL / PODEMOS-AHAL DUGU</c:v>
                </c:pt>
                <c:pt idx="6">
                  <c:v>Ana BELTRÁN / PPN</c:v>
                </c:pt>
              </c:strCache>
            </c:strRef>
          </c:cat>
          <c:val>
            <c:numRef>
              <c:f>'P12_Valoración portavoces'!$B$36:$B$42</c:f>
              <c:numCache>
                <c:formatCode>0.00</c:formatCode>
                <c:ptCount val="7"/>
                <c:pt idx="0">
                  <c:v>0.76999999999999957</c:v>
                </c:pt>
                <c:pt idx="1">
                  <c:v>-8.9999999999999858E-2</c:v>
                </c:pt>
                <c:pt idx="2">
                  <c:v>0.15000000000000036</c:v>
                </c:pt>
                <c:pt idx="3">
                  <c:v>0.23999999999999932</c:v>
                </c:pt>
                <c:pt idx="4">
                  <c:v>0.29999999999999982</c:v>
                </c:pt>
                <c:pt idx="5">
                  <c:v>0.10999999999999943</c:v>
                </c:pt>
                <c:pt idx="6">
                  <c:v>0.19999999999999973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B84-4E6D-B6AC-6972F205BC14}"/>
            </c:ext>
          </c:extLst>
        </c:ser>
        <c:ser>
          <c:idx val="1"/>
          <c:order val="1"/>
          <c:tx>
            <c:strRef>
              <c:f>'P12_Valoración portavoces'!$C$35</c:f>
              <c:strCache>
                <c:ptCount val="1"/>
                <c:pt idx="0">
                  <c:v>2018-2016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'P12_Valoración portavoces'!$A$36:$A$42</c:f>
              <c:strCache>
                <c:ptCount val="7"/>
                <c:pt idx="0">
                  <c:v>Bakartxo RUÍZ / BILDU</c:v>
                </c:pt>
                <c:pt idx="1">
                  <c:v>Koldo MARTÍNEZ / GEROA BAI</c:v>
                </c:pt>
                <c:pt idx="2">
                  <c:v>Javier ESPARZA / UPN</c:v>
                </c:pt>
                <c:pt idx="3">
                  <c:v>Marisa DE SIMÓN  / I-E</c:v>
                </c:pt>
                <c:pt idx="4">
                  <c:v>María CHIVITE / PSN</c:v>
                </c:pt>
                <c:pt idx="5">
                  <c:v>Mikel BUILL / PODEMOS-AHAL DUGU</c:v>
                </c:pt>
                <c:pt idx="6">
                  <c:v>Ana BELTRÁN / PPN</c:v>
                </c:pt>
              </c:strCache>
            </c:strRef>
          </c:cat>
          <c:val>
            <c:numRef>
              <c:f>'P12_Valoración portavoces'!$C$36:$C$42</c:f>
              <c:numCache>
                <c:formatCode>0.00</c:formatCode>
                <c:ptCount val="7"/>
                <c:pt idx="0">
                  <c:v>0.87999999999999989</c:v>
                </c:pt>
                <c:pt idx="1">
                  <c:v>0.33000000000000007</c:v>
                </c:pt>
                <c:pt idx="2">
                  <c:v>0.10000000000000053</c:v>
                </c:pt>
                <c:pt idx="3">
                  <c:v>0.21999999999999975</c:v>
                </c:pt>
                <c:pt idx="4">
                  <c:v>0.55999999999999961</c:v>
                </c:pt>
                <c:pt idx="5">
                  <c:v>0.25999999999999979</c:v>
                </c:pt>
                <c:pt idx="6">
                  <c:v>0.12999999999999989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FD-449E-BA96-6D276AE1950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477137816"/>
        <c:axId val="477755784"/>
      </c:barChart>
      <c:catAx>
        <c:axId val="4771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755784"/>
        <c:crosses val="autoZero"/>
        <c:auto val="1"/>
        <c:lblAlgn val="ctr"/>
        <c:lblOffset val="100"/>
        <c:noMultiLvlLbl val="0"/>
      </c:catAx>
      <c:valAx>
        <c:axId val="4777557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77137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VALORACIÓN DE LOS PORTAVOCES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'P12_Valoración portavoces'!$B$5</c:f>
              <c:strCache>
                <c:ptCount val="1"/>
                <c:pt idx="0">
                  <c:v>Puntuación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'P12_Valoración portavoces'!$A$6:$A$12</c:f>
              <c:strCache>
                <c:ptCount val="7"/>
                <c:pt idx="0">
                  <c:v>Bakartxo RUÍZ / BILDU</c:v>
                </c:pt>
                <c:pt idx="1">
                  <c:v>Koldo MARTÍNEZ / GEROA BAI</c:v>
                </c:pt>
                <c:pt idx="2">
                  <c:v>Javier ESPARZA / UPN</c:v>
                </c:pt>
                <c:pt idx="3">
                  <c:v>Marisa DE SIMÓN  / I-E</c:v>
                </c:pt>
                <c:pt idx="4">
                  <c:v>María CHIVITE / PSN</c:v>
                </c:pt>
                <c:pt idx="5">
                  <c:v>Mikel BUILL / PODEMOS-AHAL DUGU</c:v>
                </c:pt>
                <c:pt idx="6">
                  <c:v>Ana BELTRÁN / PPN</c:v>
                </c:pt>
              </c:strCache>
            </c:strRef>
          </c:cat>
          <c:val>
            <c:numRef>
              <c:f>'P12_Valoración portavoces'!$B$6:$B$12</c:f>
              <c:numCache>
                <c:formatCode>General</c:formatCode>
                <c:ptCount val="7"/>
                <c:pt idx="0" formatCode="0.00">
                  <c:v>5.0999999999999996</c:v>
                </c:pt>
                <c:pt idx="1">
                  <c:v>4.99</c:v>
                </c:pt>
                <c:pt idx="2">
                  <c:v>4.1100000000000003</c:v>
                </c:pt>
                <c:pt idx="3">
                  <c:v>4.8099999999999996</c:v>
                </c:pt>
                <c:pt idx="4">
                  <c:v>5.0199999999999996</c:v>
                </c:pt>
                <c:pt idx="5">
                  <c:v>4.59</c:v>
                </c:pt>
                <c:pt idx="6">
                  <c:v>3.69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4A-4D7D-AD4A-654B91CE3C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50"/>
        <c:axId val="350014904"/>
        <c:axId val="350013592"/>
      </c:barChart>
      <c:catAx>
        <c:axId val="350014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013592"/>
        <c:crosses val="autoZero"/>
        <c:auto val="1"/>
        <c:lblAlgn val="ctr"/>
        <c:lblOffset val="100"/>
        <c:noMultiLvlLbl val="0"/>
      </c:catAx>
      <c:valAx>
        <c:axId val="350013592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50014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CONOCIMIENTO DEL PORTAVOZ E IDENTIFICACIÓN CON EL PARTIDO</a:t>
            </a:r>
          </a:p>
          <a:p>
            <a:pPr>
              <a:defRPr/>
            </a:pPr>
            <a:r>
              <a:rPr lang="es-ES" sz="1400" b="1" i="0" baseline="0">
                <a:effectLst/>
              </a:rPr>
              <a:t>Distancia entre valores, 2017/2016 </a:t>
            </a:r>
            <a:endParaRPr lang="es-ES" sz="1400" b="1">
              <a:effectLst/>
            </a:endParaRPr>
          </a:p>
        </c:rich>
      </c:tx>
      <c:layout>
        <c:manualLayout>
          <c:xMode val="edge"/>
          <c:yMode val="edge"/>
          <c:x val="0.1646473381578748"/>
          <c:y val="1.9920877237284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'P11_Conocimiento Portavoces'!$B$118</c:f>
              <c:strCache>
                <c:ptCount val="1"/>
                <c:pt idx="0">
                  <c:v>2017-2016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CA-4255-BD91-BE9F28BD231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'P11_Conocimiento Portavoces'!$A$119:$A$125</c:f>
              <c:strCache>
                <c:ptCount val="7"/>
                <c:pt idx="0">
                  <c:v>Adolfo Araiz / BILDU</c:v>
                </c:pt>
                <c:pt idx="1">
                  <c:v>Ana Beltrán / PPN</c:v>
                </c:pt>
                <c:pt idx="2">
                  <c:v>María Chivite / PSN</c:v>
                </c:pt>
                <c:pt idx="3">
                  <c:v>Javier Esparza / UPN</c:v>
                </c:pt>
                <c:pt idx="4">
                  <c:v>Koldo Martínez / GEROA BAI</c:v>
                </c:pt>
                <c:pt idx="5">
                  <c:v>J. Miguel Nuin - Marisa de Simón / I-E</c:v>
                </c:pt>
                <c:pt idx="6">
                  <c:v>Laura Pérez - Mikel Buill / PODEMOS-AHAL DUGU</c:v>
                </c:pt>
              </c:strCache>
            </c:strRef>
          </c:cat>
          <c:val>
            <c:numRef>
              <c:f>'P11_Conocimiento Portavoces'!$B$119:$B$125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CA-4255-BD91-BE9F28BD2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7137816"/>
        <c:axId val="477755784"/>
      </c:barChart>
      <c:catAx>
        <c:axId val="4771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755784"/>
        <c:crosses val="autoZero"/>
        <c:auto val="1"/>
        <c:lblAlgn val="ctr"/>
        <c:lblOffset val="100"/>
        <c:noMultiLvlLbl val="0"/>
      </c:catAx>
      <c:valAx>
        <c:axId val="47775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13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Autoubicación ideológica: comparativa 2018 a 2016. 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'P13_Ubicac. ideológica'!$B$43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'P13_Ubicac. ideológica'!$A$44:$A$54</c:f>
              <c:strCache>
                <c:ptCount val="11"/>
                <c:pt idx="0">
                  <c:v>EXTR. IZDA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EXTR. DCHA.</c:v>
                </c:pt>
              </c:strCache>
            </c:strRef>
          </c:cat>
          <c:val>
            <c:numRef>
              <c:f>'P13_Ubicac. ideológica'!$B$44:$B$54</c:f>
              <c:numCache>
                <c:formatCode>0.0%</c:formatCode>
                <c:ptCount val="11"/>
                <c:pt idx="0">
                  <c:v>2.541436464088398E-2</c:v>
                </c:pt>
                <c:pt idx="1">
                  <c:v>1.2154696132596685E-2</c:v>
                </c:pt>
                <c:pt idx="2">
                  <c:v>4.4198895027624301E-2</c:v>
                </c:pt>
                <c:pt idx="3">
                  <c:v>0.1270718232044199</c:v>
                </c:pt>
                <c:pt idx="4">
                  <c:v>0.18232044198895028</c:v>
                </c:pt>
                <c:pt idx="5">
                  <c:v>0.37458563535911599</c:v>
                </c:pt>
                <c:pt idx="6">
                  <c:v>0.10386740331491713</c:v>
                </c:pt>
                <c:pt idx="7">
                  <c:v>7.18232044198895E-2</c:v>
                </c:pt>
                <c:pt idx="8">
                  <c:v>3.8674033149171269E-2</c:v>
                </c:pt>
                <c:pt idx="9">
                  <c:v>6.6298342541436465E-3</c:v>
                </c:pt>
                <c:pt idx="10">
                  <c:v>1.3259668508287293E-2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E7-42BA-88F3-9152705690BC}"/>
            </c:ext>
          </c:extLst>
        </c:ser>
        <c:ser>
          <c:idx val="1"/>
          <c:order val="1"/>
          <c:tx>
            <c:strRef>
              <c:f>'P13_Ubicac. ideológica'!$C$43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'P13_Ubicac. ideológica'!$A$44:$A$54</c:f>
              <c:strCache>
                <c:ptCount val="11"/>
                <c:pt idx="0">
                  <c:v>EXTR. IZDA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EXTR. DCHA.</c:v>
                </c:pt>
              </c:strCache>
            </c:strRef>
          </c:cat>
          <c:val>
            <c:numRef>
              <c:f>'P13_Ubicac. ideológica'!$C$44:$C$54</c:f>
              <c:numCache>
                <c:formatCode>0.0%</c:formatCode>
                <c:ptCount val="11"/>
                <c:pt idx="0">
                  <c:v>3.1E-2</c:v>
                </c:pt>
                <c:pt idx="1">
                  <c:v>0.02</c:v>
                </c:pt>
                <c:pt idx="2">
                  <c:v>6.8000000000000005E-2</c:v>
                </c:pt>
                <c:pt idx="3">
                  <c:v>0.157</c:v>
                </c:pt>
                <c:pt idx="4">
                  <c:v>0.14599999999999999</c:v>
                </c:pt>
                <c:pt idx="5">
                  <c:v>0.36099999999999999</c:v>
                </c:pt>
                <c:pt idx="6">
                  <c:v>9.5000000000000001E-2</c:v>
                </c:pt>
                <c:pt idx="7">
                  <c:v>5.8000000000000003E-2</c:v>
                </c:pt>
                <c:pt idx="8">
                  <c:v>3.5000000000000003E-2</c:v>
                </c:pt>
                <c:pt idx="9">
                  <c:v>7.0000000000000001E-3</c:v>
                </c:pt>
                <c:pt idx="10">
                  <c:v>2.1000000000000001E-2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E7-42BA-88F3-9152705690BC}"/>
            </c:ext>
          </c:extLst>
        </c:ser>
        <c:ser>
          <c:idx val="2"/>
          <c:order val="2"/>
          <c:tx>
            <c:strRef>
              <c:f>'P13_Ubicac. ideológica'!$D$43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'P13_Ubicac. ideológica'!$A$44:$A$54</c:f>
              <c:strCache>
                <c:ptCount val="11"/>
                <c:pt idx="0">
                  <c:v>EXTR. IZDA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EXTR. DCHA.</c:v>
                </c:pt>
              </c:strCache>
            </c:strRef>
          </c:cat>
          <c:val>
            <c:numRef>
              <c:f>'P13_Ubicac. ideológica'!$D$44:$D$54</c:f>
              <c:numCache>
                <c:formatCode>0.0%</c:formatCode>
                <c:ptCount val="11"/>
                <c:pt idx="1">
                  <c:v>5.1999999999999998E-2</c:v>
                </c:pt>
                <c:pt idx="2">
                  <c:v>5.7000000000000002E-2</c:v>
                </c:pt>
                <c:pt idx="3">
                  <c:v>0.16800000000000001</c:v>
                </c:pt>
                <c:pt idx="4">
                  <c:v>0.14099999999999999</c:v>
                </c:pt>
                <c:pt idx="5">
                  <c:v>0.35</c:v>
                </c:pt>
                <c:pt idx="6">
                  <c:v>0.113</c:v>
                </c:pt>
                <c:pt idx="7">
                  <c:v>5.2999999999999999E-2</c:v>
                </c:pt>
                <c:pt idx="8">
                  <c:v>3.7999999999999999E-2</c:v>
                </c:pt>
                <c:pt idx="9">
                  <c:v>0.01</c:v>
                </c:pt>
                <c:pt idx="10">
                  <c:v>1.7999999999999999E-2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E7-42BA-88F3-9152705690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619504"/>
        <c:axId val="491615896"/>
      </c:lineChart>
      <c:catAx>
        <c:axId val="49161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5896"/>
        <c:crosses val="autoZero"/>
        <c:auto val="1"/>
        <c:lblAlgn val="ctr"/>
        <c:lblOffset val="100"/>
        <c:noMultiLvlLbl val="0"/>
      </c:catAx>
      <c:valAx>
        <c:axId val="49161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Ubicación ideológica 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'P13_Ubicac. ideológica'!$B$26</c:f>
              <c:strCache>
                <c:ptCount val="1"/>
                <c:pt idx="0">
                  <c:v>Ubicación ideológica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'P13_Ubicac. ideológica'!$A$27:$A$29</c:f>
              <c:numCache>
                <c:formatCode>0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cat>
          <c:val>
            <c:numRef>
              <c:f>'P13_Ubicac. ideológica'!$B$27:$B$29</c:f>
              <c:numCache>
                <c:formatCode>0.00</c:formatCode>
                <c:ptCount val="3"/>
                <c:pt idx="0">
                  <c:v>4.7116022099447505</c:v>
                </c:pt>
                <c:pt idx="1">
                  <c:v>4.5449999999999999</c:v>
                </c:pt>
                <c:pt idx="2">
                  <c:v>4.6069999999999993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7D-4C80-A05C-9F4F29A35B8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84933048"/>
        <c:axId val="484934360"/>
        <c:axId val="0"/>
      </c:bar3DChart>
      <c:catAx>
        <c:axId val="484933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'P13_Ubicac. ideológica'!$B$60</c:f>
              <c:strCache>
                <c:ptCount val="1"/>
                <c:pt idx="0">
                  <c:v>2018-2017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1557523434230915E-16"/>
                  <c:y val="-1.8518518518518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10-43B5-9171-4B749E1D7D9F}"/>
                </c:ext>
              </c:extLst>
            </c:dLbl>
            <c:dLbl>
              <c:idx val="10"/>
              <c:layout>
                <c:manualLayout>
                  <c:x val="0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10-43B5-9171-4B749E1D7D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'P13_Ubicac. ideológica'!$A$61:$A$71</c:f>
              <c:strCache>
                <c:ptCount val="11"/>
                <c:pt idx="0">
                  <c:v>EXTR. IZDA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EXTR. DCHA.</c:v>
                </c:pt>
              </c:strCache>
            </c:strRef>
          </c:cat>
          <c:val>
            <c:numRef>
              <c:f>'P13_Ubicac. ideológica'!$B$61:$B$71</c:f>
              <c:numCache>
                <c:formatCode>0.0%</c:formatCode>
                <c:ptCount val="11"/>
                <c:pt idx="0">
                  <c:v>-5.5856353591160202E-3</c:v>
                </c:pt>
                <c:pt idx="1">
                  <c:v>-7.8453038674033155E-3</c:v>
                </c:pt>
                <c:pt idx="2">
                  <c:v>-2.3801104972375704E-2</c:v>
                </c:pt>
                <c:pt idx="3">
                  <c:v>-2.9928176795580103E-2</c:v>
                </c:pt>
                <c:pt idx="4">
                  <c:v>3.6320441988950292E-2</c:v>
                </c:pt>
                <c:pt idx="5">
                  <c:v>1.3585635359116E-2</c:v>
                </c:pt>
                <c:pt idx="6">
                  <c:v>8.86740331491713E-3</c:v>
                </c:pt>
                <c:pt idx="7">
                  <c:v>1.3823204419889497E-2</c:v>
                </c:pt>
                <c:pt idx="8">
                  <c:v>3.6740331491712658E-3</c:v>
                </c:pt>
                <c:pt idx="9">
                  <c:v>-3.7016574585635367E-4</c:v>
                </c:pt>
                <c:pt idx="10">
                  <c:v>-7.7403314917127083E-3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0-43B5-9171-4B749E1D7D9F}"/>
            </c:ext>
          </c:extLst>
        </c:ser>
        <c:ser>
          <c:idx val="1"/>
          <c:order val="1"/>
          <c:tx>
            <c:strRef>
              <c:f>'P13_Ubicac. ideológica'!$C$60</c:f>
              <c:strCache>
                <c:ptCount val="1"/>
                <c:pt idx="0">
                  <c:v>2018-2016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-3.7037037037037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F10-43B5-9171-4B749E1D7D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'P13_Ubicac. ideológica'!$A$61:$A$71</c:f>
              <c:strCache>
                <c:ptCount val="11"/>
                <c:pt idx="0">
                  <c:v>EXTR. IZDA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EXTR. DCHA.</c:v>
                </c:pt>
              </c:strCache>
            </c:strRef>
          </c:cat>
          <c:val>
            <c:numRef>
              <c:f>'P13_Ubicac. ideológica'!$C$61:$C$71</c:f>
              <c:numCache>
                <c:formatCode>0.0%</c:formatCode>
                <c:ptCount val="11"/>
                <c:pt idx="1">
                  <c:v>-1.4430939226519335E-2</c:v>
                </c:pt>
                <c:pt idx="2">
                  <c:v>-1.2801104972375701E-2</c:v>
                </c:pt>
                <c:pt idx="3">
                  <c:v>-4.0928176795580112E-2</c:v>
                </c:pt>
                <c:pt idx="4">
                  <c:v>4.1320441988950296E-2</c:v>
                </c:pt>
                <c:pt idx="5">
                  <c:v>2.4585635359116009E-2</c:v>
                </c:pt>
                <c:pt idx="6">
                  <c:v>-9.1325966850828721E-3</c:v>
                </c:pt>
                <c:pt idx="7">
                  <c:v>1.8823204419889501E-2</c:v>
                </c:pt>
                <c:pt idx="8">
                  <c:v>6.7403314917127005E-4</c:v>
                </c:pt>
                <c:pt idx="9">
                  <c:v>-3.3701657458563537E-3</c:v>
                </c:pt>
                <c:pt idx="10">
                  <c:v>-4.7403314917127057E-3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10-43B5-9171-4B749E1D7D9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923560"/>
        <c:axId val="481917984"/>
      </c:barChart>
      <c:catAx>
        <c:axId val="48192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1917984"/>
        <c:crosses val="autoZero"/>
        <c:auto val="1"/>
        <c:lblAlgn val="ctr"/>
        <c:lblOffset val="100"/>
        <c:noMultiLvlLbl val="0"/>
      </c:catAx>
      <c:valAx>
        <c:axId val="481917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8192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217587311924249E-2"/>
          <c:y val="0.16896483204141177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2115519734158536E-2"/>
                  <c:y val="-9.4895761643782831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5A-40B8-8A21-03DC8BD597D7}"/>
                </c:ext>
              </c:extLst>
            </c:dLbl>
            <c:dLbl>
              <c:idx val="3"/>
              <c:layout>
                <c:manualLayout>
                  <c:x val="-1.5690284442679003E-2"/>
                  <c:y val="4.78346353782893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5A-40B8-8A21-03DC8BD597D7}"/>
                </c:ext>
              </c:extLst>
            </c:dLbl>
            <c:dLbl>
              <c:idx val="5"/>
              <c:layout>
                <c:manualLayout>
                  <c:x val="-1.7860070176337822E-2"/>
                  <c:y val="3.41734361315270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25A-40B8-8A21-03DC8BD597D7}"/>
                </c:ext>
              </c:extLst>
            </c:dLbl>
            <c:dLbl>
              <c:idx val="10"/>
              <c:layout>
                <c:manualLayout>
                  <c:x val="-1.7860070176337804E-2"/>
                  <c:y val="4.55136524900657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5A-40B8-8A21-03DC8BD597D7}"/>
                </c:ext>
              </c:extLst>
            </c:dLbl>
            <c:dLbl>
              <c:idx val="13"/>
              <c:layout>
                <c:manualLayout>
                  <c:x val="-1.7860070176337804E-2"/>
                  <c:y val="4.51023955289369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5A-40B8-8A21-03DC8BD597D7}"/>
                </c:ext>
              </c:extLst>
            </c:dLbl>
            <c:dLbl>
              <c:idx val="25"/>
              <c:layout>
                <c:manualLayout>
                  <c:x val="-1.8944963043167205E-2"/>
                  <c:y val="3.963791583023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5A-40B8-8A21-03DC8BD597D7}"/>
                </c:ext>
              </c:extLst>
            </c:dLbl>
            <c:dLbl>
              <c:idx val="28"/>
              <c:layout>
                <c:manualLayout>
                  <c:x val="-1.7860070176337884E-2"/>
                  <c:y val="3.14411962821745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25A-40B8-8A21-03DC8BD597D7}"/>
                </c:ext>
              </c:extLst>
            </c:dLbl>
            <c:dLbl>
              <c:idx val="33"/>
              <c:layout>
                <c:manualLayout>
                  <c:x val="-1.7860070176337804E-2"/>
                  <c:y val="3.963791583023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25A-40B8-8A21-03DC8BD597D7}"/>
                </c:ext>
              </c:extLst>
            </c:dLbl>
            <c:dLbl>
              <c:idx val="37"/>
              <c:layout>
                <c:manualLayout>
                  <c:x val="-1.7860070176337804E-2"/>
                  <c:y val="4.2370155679584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25A-40B8-8A21-03DC8BD597D7}"/>
                </c:ext>
              </c:extLst>
            </c:dLbl>
            <c:dLbl>
              <c:idx val="38"/>
              <c:layout>
                <c:manualLayout>
                  <c:x val="-1.7860070176337804E-2"/>
                  <c:y val="4.7834635378289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25A-40B8-8A21-03DC8BD597D7}"/>
                </c:ext>
              </c:extLst>
            </c:dLbl>
            <c:dLbl>
              <c:idx val="39"/>
              <c:layout>
                <c:manualLayout>
                  <c:x val="-1.13507129753614E-2"/>
                  <c:y val="3.96379158302319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25A-40B8-8A21-03DC8BD597D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'P13_2_Ubic. Ideológ.xVariables'!$A$3:$A$43</c:f>
              <c:strCache>
                <c:ptCount val="41"/>
                <c:pt idx="0">
                  <c:v>TOTAL (N: 905)</c:v>
                </c:pt>
                <c:pt idx="2">
                  <c:v>Zona de residencia (V: 0,130)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Habitat (V: 0,123)</c:v>
                </c:pt>
                <c:pt idx="10">
                  <c:v>  &lt; 2.000 habitantes</c:v>
                </c:pt>
                <c:pt idx="11">
                  <c:v>  De 2.001 a 5.000</c:v>
                </c:pt>
                <c:pt idx="12">
                  <c:v>  De 5.001 a 10.000</c:v>
                </c:pt>
                <c:pt idx="13">
                  <c:v>  De 10.001 a 20.000</c:v>
                </c:pt>
                <c:pt idx="14">
                  <c:v>  &gt;20.000 habitantes</c:v>
                </c:pt>
                <c:pt idx="15">
                  <c:v>  Pamplona</c:v>
                </c:pt>
                <c:pt idx="17">
                  <c:v>Nivel de estudios (V: 0,144)</c:v>
                </c:pt>
                <c:pt idx="18">
                  <c:v>  Sin formación-Primarios incompletos</c:v>
                </c:pt>
                <c:pt idx="19">
                  <c:v>  Primarios (Obligatorios y ESO)</c:v>
                </c:pt>
                <c:pt idx="20">
                  <c:v>  Secundarios</c:v>
                </c:pt>
                <c:pt idx="21">
                  <c:v>  Superiores</c:v>
                </c:pt>
                <c:pt idx="23">
                  <c:v>Actividad (V: 0,138)</c:v>
                </c:pt>
                <c:pt idx="24">
                  <c:v>Trabaja por cuenta propia</c:v>
                </c:pt>
                <c:pt idx="25">
                  <c:v>Trabaja por cuenta ajena</c:v>
                </c:pt>
                <c:pt idx="26">
                  <c:v>Amo/a de Casa</c:v>
                </c:pt>
                <c:pt idx="27">
                  <c:v>Jubilado/a, retirado/a, pensionista</c:v>
                </c:pt>
                <c:pt idx="28">
                  <c:v>En paro</c:v>
                </c:pt>
                <c:pt idx="29">
                  <c:v>Estudiante</c:v>
                </c:pt>
                <c:pt idx="31">
                  <c:v>Clase social (V: 0,134)</c:v>
                </c:pt>
                <c:pt idx="32">
                  <c:v>  Alta y Media alta</c:v>
                </c:pt>
                <c:pt idx="33">
                  <c:v>  Media</c:v>
                </c:pt>
                <c:pt idx="34">
                  <c:v>  Media baja y Baja</c:v>
                </c:pt>
                <c:pt idx="36">
                  <c:v>Edad (V: 0,143)</c:v>
                </c:pt>
                <c:pt idx="37">
                  <c:v>  De 16 a 29 años</c:v>
                </c:pt>
                <c:pt idx="38">
                  <c:v>  De 30 a 49 años</c:v>
                </c:pt>
                <c:pt idx="39">
                  <c:v>  De 50 a 64 años</c:v>
                </c:pt>
                <c:pt idx="40">
                  <c:v>  Más de 65 años</c:v>
                </c:pt>
              </c:strCache>
            </c:strRef>
          </c:cat>
          <c:val>
            <c:numRef>
              <c:f>'P13_2_Ubic. Ideológ.xVariables'!$B$3:$B$43</c:f>
              <c:numCache>
                <c:formatCode>0.0%</c:formatCode>
                <c:ptCount val="41"/>
                <c:pt idx="0" formatCode="0.00">
                  <c:v>4.7116022099447505</c:v>
                </c:pt>
                <c:pt idx="3" formatCode="0.00">
                  <c:v>4.2200000000000006</c:v>
                </c:pt>
                <c:pt idx="4" formatCode="0.00">
                  <c:v>4.780701754385964</c:v>
                </c:pt>
                <c:pt idx="5" formatCode="0.00">
                  <c:v>4.5569105691056908</c:v>
                </c:pt>
                <c:pt idx="6" formatCode="0.00">
                  <c:v>4.7964601769911503</c:v>
                </c:pt>
                <c:pt idx="7" formatCode="0.00">
                  <c:v>4.9954128440366974</c:v>
                </c:pt>
                <c:pt idx="10" formatCode="0.00">
                  <c:v>4.496240601503759</c:v>
                </c:pt>
                <c:pt idx="11" formatCode="0.00">
                  <c:v>4.82258064516129</c:v>
                </c:pt>
                <c:pt idx="12" formatCode="0.00">
                  <c:v>4.9489795918367347</c:v>
                </c:pt>
                <c:pt idx="13" formatCode="0.00">
                  <c:v>4.5244755244755241</c:v>
                </c:pt>
                <c:pt idx="14" formatCode="0.00">
                  <c:v>4.6752136752136746</c:v>
                </c:pt>
                <c:pt idx="15" formatCode="0.00">
                  <c:v>4.780701754385964</c:v>
                </c:pt>
                <c:pt idx="18" formatCode="0.00">
                  <c:v>4.9130434782608692</c:v>
                </c:pt>
                <c:pt idx="19" formatCode="0.00">
                  <c:v>4.7821011673151759</c:v>
                </c:pt>
                <c:pt idx="20" formatCode="0.00">
                  <c:v>4.6529209621993122</c:v>
                </c:pt>
                <c:pt idx="21" formatCode="0.00">
                  <c:v>4.6909090909090914</c:v>
                </c:pt>
                <c:pt idx="24" formatCode="0.00">
                  <c:v>4.6966292134831464</c:v>
                </c:pt>
                <c:pt idx="25" formatCode="0.00">
                  <c:v>4.6514522821576758</c:v>
                </c:pt>
                <c:pt idx="26" formatCode="0.00">
                  <c:v>4.9107142857142856</c:v>
                </c:pt>
                <c:pt idx="27" formatCode="0.00">
                  <c:v>4.97</c:v>
                </c:pt>
                <c:pt idx="28" formatCode="0.00">
                  <c:v>3.957446808510638</c:v>
                </c:pt>
                <c:pt idx="29" formatCode="0.00">
                  <c:v>4.8214285714285712</c:v>
                </c:pt>
                <c:pt idx="32" formatCode="0.00">
                  <c:v>4.7267759562841531</c:v>
                </c:pt>
                <c:pt idx="33" formatCode="0.00">
                  <c:v>4.629943502824859</c:v>
                </c:pt>
                <c:pt idx="34" formatCode="0.00">
                  <c:v>4.7843137254901951</c:v>
                </c:pt>
                <c:pt idx="37" formatCode="0.00">
                  <c:v>4.5273972602739727</c:v>
                </c:pt>
                <c:pt idx="38" formatCode="0.00">
                  <c:v>4.6021505376344081</c:v>
                </c:pt>
                <c:pt idx="39" formatCode="0.00">
                  <c:v>4.654804270462634</c:v>
                </c:pt>
                <c:pt idx="40" formatCode="0.00">
                  <c:v>5.0804020100502516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6-D25A-40B8-8A21-03DC8BD597D7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'P13_2_Ubic. Ideológ.xVariables'!$A$3:$A$43</c:f>
              <c:strCache>
                <c:ptCount val="41"/>
                <c:pt idx="0">
                  <c:v>TOTAL (N: 905)</c:v>
                </c:pt>
                <c:pt idx="2">
                  <c:v>Zona de residencia (V: 0,130)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Habitat (V: 0,123)</c:v>
                </c:pt>
                <c:pt idx="10">
                  <c:v>  &lt; 2.000 habitantes</c:v>
                </c:pt>
                <c:pt idx="11">
                  <c:v>  De 2.001 a 5.000</c:v>
                </c:pt>
                <c:pt idx="12">
                  <c:v>  De 5.001 a 10.000</c:v>
                </c:pt>
                <c:pt idx="13">
                  <c:v>  De 10.001 a 20.000</c:v>
                </c:pt>
                <c:pt idx="14">
                  <c:v>  &gt;20.000 habitantes</c:v>
                </c:pt>
                <c:pt idx="15">
                  <c:v>  Pamplona</c:v>
                </c:pt>
                <c:pt idx="17">
                  <c:v>Nivel de estudios (V: 0,144)</c:v>
                </c:pt>
                <c:pt idx="18">
                  <c:v>  Sin formación-Primarios incompletos</c:v>
                </c:pt>
                <c:pt idx="19">
                  <c:v>  Primarios (Obligatorios y ESO)</c:v>
                </c:pt>
                <c:pt idx="20">
                  <c:v>  Secundarios</c:v>
                </c:pt>
                <c:pt idx="21">
                  <c:v>  Superiores</c:v>
                </c:pt>
                <c:pt idx="23">
                  <c:v>Actividad (V: 0,138)</c:v>
                </c:pt>
                <c:pt idx="24">
                  <c:v>Trabaja por cuenta propia</c:v>
                </c:pt>
                <c:pt idx="25">
                  <c:v>Trabaja por cuenta ajena</c:v>
                </c:pt>
                <c:pt idx="26">
                  <c:v>Amo/a de Casa</c:v>
                </c:pt>
                <c:pt idx="27">
                  <c:v>Jubilado/a, retirado/a, pensionista</c:v>
                </c:pt>
                <c:pt idx="28">
                  <c:v>En paro</c:v>
                </c:pt>
                <c:pt idx="29">
                  <c:v>Estudiante</c:v>
                </c:pt>
                <c:pt idx="31">
                  <c:v>Clase social (V: 0,134)</c:v>
                </c:pt>
                <c:pt idx="32">
                  <c:v>  Alta y Media alta</c:v>
                </c:pt>
                <c:pt idx="33">
                  <c:v>  Media</c:v>
                </c:pt>
                <c:pt idx="34">
                  <c:v>  Media baja y Baja</c:v>
                </c:pt>
                <c:pt idx="36">
                  <c:v>Edad (V: 0,143)</c:v>
                </c:pt>
                <c:pt idx="37">
                  <c:v>  De 16 a 29 años</c:v>
                </c:pt>
                <c:pt idx="38">
                  <c:v>  De 30 a 49 años</c:v>
                </c:pt>
                <c:pt idx="39">
                  <c:v>  De 50 a 64 años</c:v>
                </c:pt>
                <c:pt idx="40">
                  <c:v>  Más de 65 años</c:v>
                </c:pt>
              </c:strCache>
            </c:strRef>
          </c:cat>
          <c:val>
            <c:numRef>
              <c:f>'P13_2_Ubic. Ideológ.xVariables'!$C$3:$C$43</c:f>
              <c:numCache>
                <c:formatCode>0.0%</c:formatCode>
                <c:ptCount val="41"/>
                <c:pt idx="3" formatCode="0.00">
                  <c:v>4.7116022099447505</c:v>
                </c:pt>
                <c:pt idx="4" formatCode="0.00">
                  <c:v>4.7116022099447505</c:v>
                </c:pt>
                <c:pt idx="5" formatCode="0.00">
                  <c:v>4.7116022099447505</c:v>
                </c:pt>
                <c:pt idx="6" formatCode="0.00">
                  <c:v>4.7116022099447505</c:v>
                </c:pt>
                <c:pt idx="7" formatCode="0.00">
                  <c:v>4.7116022099447505</c:v>
                </c:pt>
                <c:pt idx="8" formatCode="0.00">
                  <c:v>4.7116022099447505</c:v>
                </c:pt>
                <c:pt idx="9" formatCode="0.00">
                  <c:v>4.7116022099447505</c:v>
                </c:pt>
                <c:pt idx="10" formatCode="0.00">
                  <c:v>4.7116022099447505</c:v>
                </c:pt>
                <c:pt idx="11" formatCode="0.00">
                  <c:v>4.7116022099447505</c:v>
                </c:pt>
                <c:pt idx="12" formatCode="0.00">
                  <c:v>4.7116022099447505</c:v>
                </c:pt>
                <c:pt idx="13" formatCode="0.00">
                  <c:v>4.7116022099447505</c:v>
                </c:pt>
                <c:pt idx="14" formatCode="0.00">
                  <c:v>4.7116022099447505</c:v>
                </c:pt>
                <c:pt idx="15" formatCode="0.00">
                  <c:v>4.7116022099447505</c:v>
                </c:pt>
                <c:pt idx="16" formatCode="0.00">
                  <c:v>4.7116022099447505</c:v>
                </c:pt>
                <c:pt idx="17" formatCode="0.00">
                  <c:v>4.7116022099447505</c:v>
                </c:pt>
                <c:pt idx="18" formatCode="0.00">
                  <c:v>4.7116022099447505</c:v>
                </c:pt>
                <c:pt idx="19" formatCode="0.00">
                  <c:v>4.7116022099447505</c:v>
                </c:pt>
                <c:pt idx="20" formatCode="0.00">
                  <c:v>4.7116022099447505</c:v>
                </c:pt>
                <c:pt idx="21" formatCode="0.00">
                  <c:v>4.7116022099447505</c:v>
                </c:pt>
                <c:pt idx="22" formatCode="0.00">
                  <c:v>4.7116022099447505</c:v>
                </c:pt>
                <c:pt idx="23" formatCode="0.00">
                  <c:v>4.7116022099447505</c:v>
                </c:pt>
                <c:pt idx="24" formatCode="0.00">
                  <c:v>4.7116022099447505</c:v>
                </c:pt>
                <c:pt idx="25" formatCode="0.00">
                  <c:v>4.7116022099447505</c:v>
                </c:pt>
                <c:pt idx="26" formatCode="0.00">
                  <c:v>4.7116022099447505</c:v>
                </c:pt>
                <c:pt idx="27" formatCode="0.00">
                  <c:v>4.7116022099447505</c:v>
                </c:pt>
                <c:pt idx="28" formatCode="0.00">
                  <c:v>4.7116022099447505</c:v>
                </c:pt>
                <c:pt idx="29" formatCode="0.00">
                  <c:v>4.7116022099447505</c:v>
                </c:pt>
                <c:pt idx="30" formatCode="0.00">
                  <c:v>4.7116022099447505</c:v>
                </c:pt>
                <c:pt idx="31" formatCode="0.00">
                  <c:v>4.7116022099447505</c:v>
                </c:pt>
                <c:pt idx="32" formatCode="0.00">
                  <c:v>4.7116022099447505</c:v>
                </c:pt>
                <c:pt idx="33" formatCode="0.00">
                  <c:v>4.7116022099447505</c:v>
                </c:pt>
                <c:pt idx="34" formatCode="0.00">
                  <c:v>4.7116022099447505</c:v>
                </c:pt>
                <c:pt idx="35" formatCode="0.00">
                  <c:v>4.7116022099447505</c:v>
                </c:pt>
                <c:pt idx="36" formatCode="0.00">
                  <c:v>4.7116022099447505</c:v>
                </c:pt>
                <c:pt idx="37" formatCode="0.00">
                  <c:v>4.7116022099447505</c:v>
                </c:pt>
                <c:pt idx="38" formatCode="0.00">
                  <c:v>4.7116022099447505</c:v>
                </c:pt>
                <c:pt idx="39" formatCode="0.00">
                  <c:v>4.7116022099447505</c:v>
                </c:pt>
                <c:pt idx="40" formatCode="0.00">
                  <c:v>4.7116022099447505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7-D25A-40B8-8A21-03DC8BD597D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in val="3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Valoración de la actividad desarrollada por el Gobierno de Navarra: comparativa 2018 a 2016. 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'P17_Calific. Gob. Navarra'!$B$43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'P17_Calific. Gob. Navarra'!$A$44:$A$54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'P17_Calific. Gob. Navarra'!$B$44:$B$54</c:f>
              <c:numCache>
                <c:formatCode>0.0%</c:formatCode>
                <c:ptCount val="11"/>
                <c:pt idx="0">
                  <c:v>6.9002123142250529E-2</c:v>
                </c:pt>
                <c:pt idx="1">
                  <c:v>1.8046709129511677E-2</c:v>
                </c:pt>
                <c:pt idx="2">
                  <c:v>4.6709129511677279E-2</c:v>
                </c:pt>
                <c:pt idx="3">
                  <c:v>8.598726114649681E-2</c:v>
                </c:pt>
                <c:pt idx="4">
                  <c:v>0.13057324840764331</c:v>
                </c:pt>
                <c:pt idx="5">
                  <c:v>0.21656050955414013</c:v>
                </c:pt>
                <c:pt idx="6">
                  <c:v>0.18471337579617836</c:v>
                </c:pt>
                <c:pt idx="7">
                  <c:v>0.13906581740976645</c:v>
                </c:pt>
                <c:pt idx="8">
                  <c:v>8.0679405520169847E-2</c:v>
                </c:pt>
                <c:pt idx="9">
                  <c:v>2.0169851380042462E-2</c:v>
                </c:pt>
                <c:pt idx="10">
                  <c:v>8.4925690021231421E-3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9D-48E9-A4C0-D5420976ABDF}"/>
            </c:ext>
          </c:extLst>
        </c:ser>
        <c:ser>
          <c:idx val="1"/>
          <c:order val="1"/>
          <c:tx>
            <c:strRef>
              <c:f>'P17_Calific. Gob. Navarra'!$C$43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'P17_Calific. Gob. Navarra'!$A$44:$A$54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'P17_Calific. Gob. Navarra'!$C$44:$C$54</c:f>
              <c:numCache>
                <c:formatCode>0.0%</c:formatCode>
                <c:ptCount val="11"/>
                <c:pt idx="0">
                  <c:v>7.7284727337140424E-2</c:v>
                </c:pt>
                <c:pt idx="1">
                  <c:v>1.921157141024251E-2</c:v>
                </c:pt>
                <c:pt idx="2">
                  <c:v>5.5192732877703016E-2</c:v>
                </c:pt>
                <c:pt idx="3">
                  <c:v>9.574233111840641E-2</c:v>
                </c:pt>
                <c:pt idx="4">
                  <c:v>0.14716667237058287</c:v>
                </c:pt>
                <c:pt idx="5">
                  <c:v>0.19067846278493511</c:v>
                </c:pt>
                <c:pt idx="6">
                  <c:v>0.19572291957229188</c:v>
                </c:pt>
                <c:pt idx="7">
                  <c:v>0.14625830499267881</c:v>
                </c:pt>
                <c:pt idx="8">
                  <c:v>5.8692393351663208E-2</c:v>
                </c:pt>
                <c:pt idx="9">
                  <c:v>2.6591871492698069E-3</c:v>
                </c:pt>
                <c:pt idx="10">
                  <c:v>1.1390697035085948E-2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9D-48E9-A4C0-D5420976ABDF}"/>
            </c:ext>
          </c:extLst>
        </c:ser>
        <c:ser>
          <c:idx val="2"/>
          <c:order val="2"/>
          <c:tx>
            <c:strRef>
              <c:f>'P17_Calific. Gob. Navarra'!$D$43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'P17_Calific. Gob. Navarra'!$A$44:$A$54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'P17_Calific. Gob. Navarra'!$D$44:$D$54</c:f>
              <c:numCache>
                <c:formatCode>0.0%</c:formatCode>
                <c:ptCount val="11"/>
                <c:pt idx="0">
                  <c:v>7.1017503769593399E-2</c:v>
                </c:pt>
                <c:pt idx="1">
                  <c:v>2.6529510648443614E-2</c:v>
                </c:pt>
                <c:pt idx="2">
                  <c:v>4.5584694876576431E-2</c:v>
                </c:pt>
                <c:pt idx="3">
                  <c:v>8.3506854761835198E-2</c:v>
                </c:pt>
                <c:pt idx="4">
                  <c:v>0.12378743653946214</c:v>
                </c:pt>
                <c:pt idx="5">
                  <c:v>0.19895446052889457</c:v>
                </c:pt>
                <c:pt idx="6">
                  <c:v>0.20355173103778801</c:v>
                </c:pt>
                <c:pt idx="7">
                  <c:v>0.16054611237594418</c:v>
                </c:pt>
                <c:pt idx="8">
                  <c:v>7.0844800761472773E-2</c:v>
                </c:pt>
                <c:pt idx="9">
                  <c:v>1.0170780110484225E-2</c:v>
                </c:pt>
                <c:pt idx="10">
                  <c:v>5.5061145895053233E-3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9D-48E9-A4C0-D5420976A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619504"/>
        <c:axId val="491615896"/>
      </c:lineChart>
      <c:catAx>
        <c:axId val="49161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5896"/>
        <c:crosses val="autoZero"/>
        <c:auto val="1"/>
        <c:lblAlgn val="ctr"/>
        <c:lblOffset val="100"/>
        <c:noMultiLvlLbl val="0"/>
      </c:catAx>
      <c:valAx>
        <c:axId val="49161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Valoración de la actividad desarrollada</a:t>
            </a:r>
            <a:r>
              <a:rPr lang="en-US" sz="1200" baseline="0"/>
              <a:t> por el </a:t>
            </a:r>
          </a:p>
          <a:p>
            <a:pPr>
              <a:defRPr/>
            </a:pPr>
            <a:r>
              <a:rPr lang="en-US" sz="1200" baseline="0"/>
              <a:t>Gobierno de Navarra </a:t>
            </a:r>
            <a:r>
              <a:rPr lang="en-US" sz="1200"/>
              <a:t>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'P17_Calific. Gob. Navarra'!$B$26</c:f>
              <c:strCache>
                <c:ptCount val="1"/>
                <c:pt idx="0">
                  <c:v>Ubicación ideológica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'P17_Calific. Gob. Navarra'!$A$27:$A$29</c:f>
              <c:numCache>
                <c:formatCode>0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cat>
          <c:val>
            <c:numRef>
              <c:f>'P17_Calific. Gob. Navarra'!$B$27:$B$29</c:f>
              <c:numCache>
                <c:formatCode>0.00</c:formatCode>
                <c:ptCount val="3"/>
                <c:pt idx="0">
                  <c:v>4.968152866242038</c:v>
                </c:pt>
                <c:pt idx="1">
                  <c:v>4.7644074878179712</c:v>
                </c:pt>
                <c:pt idx="2">
                  <c:v>4.9166312593289554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B2-4A14-8A69-20270F38CDF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84933048"/>
        <c:axId val="484934360"/>
        <c:axId val="0"/>
      </c:bar3DChart>
      <c:catAx>
        <c:axId val="484933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'P17_Calific. Gob. Navarra'!$B$60</c:f>
              <c:strCache>
                <c:ptCount val="1"/>
                <c:pt idx="0">
                  <c:v>2018-2017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1557523434230915E-16"/>
                  <c:y val="-1.8518518518518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DD-40E0-BA31-17887CEE25A1}"/>
                </c:ext>
              </c:extLst>
            </c:dLbl>
            <c:dLbl>
              <c:idx val="10"/>
              <c:layout>
                <c:manualLayout>
                  <c:x val="0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DD-40E0-BA31-17887CEE2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'P17_Calific. Gob. Navarra'!$A$61:$A$71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'P17_Calific. Gob. Navarra'!$B$61:$B$71</c:f>
              <c:numCache>
                <c:formatCode>0.0%</c:formatCode>
                <c:ptCount val="11"/>
                <c:pt idx="0">
                  <c:v>-8.2826041948898949E-3</c:v>
                </c:pt>
                <c:pt idx="1">
                  <c:v>-1.1648622807308336E-3</c:v>
                </c:pt>
                <c:pt idx="2">
                  <c:v>-8.4836033660257368E-3</c:v>
                </c:pt>
                <c:pt idx="3">
                  <c:v>-9.7550699719095996E-3</c:v>
                </c:pt>
                <c:pt idx="4">
                  <c:v>-1.6593423962939557E-2</c:v>
                </c:pt>
                <c:pt idx="5">
                  <c:v>2.5882046769205025E-2</c:v>
                </c:pt>
                <c:pt idx="6">
                  <c:v>-1.1009543776113517E-2</c:v>
                </c:pt>
                <c:pt idx="7">
                  <c:v>-7.1924875829123547E-3</c:v>
                </c:pt>
                <c:pt idx="8">
                  <c:v>2.1987012168506639E-2</c:v>
                </c:pt>
                <c:pt idx="9">
                  <c:v>1.7510664230772653E-2</c:v>
                </c:pt>
                <c:pt idx="10">
                  <c:v>-2.8981280329628059E-3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DD-40E0-BA31-17887CEE25A1}"/>
            </c:ext>
          </c:extLst>
        </c:ser>
        <c:ser>
          <c:idx val="1"/>
          <c:order val="1"/>
          <c:tx>
            <c:strRef>
              <c:f>'P17_Calific. Gob. Navarra'!$C$60</c:f>
              <c:strCache>
                <c:ptCount val="1"/>
                <c:pt idx="0">
                  <c:v>2018-2016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-3.7037037037037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DD-40E0-BA31-17887CEE25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'P17_Calific. Gob. Navarra'!$A$61:$A$71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'P17_Calific. Gob. Navarra'!$C$61:$C$71</c:f>
              <c:numCache>
                <c:formatCode>0.0%</c:formatCode>
                <c:ptCount val="11"/>
                <c:pt idx="0">
                  <c:v>-2.0153806273428693E-3</c:v>
                </c:pt>
                <c:pt idx="1">
                  <c:v>-8.4828015189319372E-3</c:v>
                </c:pt>
                <c:pt idx="2">
                  <c:v>1.1244346351008475E-3</c:v>
                </c:pt>
                <c:pt idx="3">
                  <c:v>2.4804063846616126E-3</c:v>
                </c:pt>
                <c:pt idx="4">
                  <c:v>6.7858118681811685E-3</c:v>
                </c:pt>
                <c:pt idx="5">
                  <c:v>1.7606049025245568E-2</c:v>
                </c:pt>
                <c:pt idx="6">
                  <c:v>-1.883835524160965E-2</c:v>
                </c:pt>
                <c:pt idx="7">
                  <c:v>-2.1480294966177732E-2</c:v>
                </c:pt>
                <c:pt idx="8">
                  <c:v>9.8346047586970742E-3</c:v>
                </c:pt>
                <c:pt idx="9">
                  <c:v>9.9990712695582368E-3</c:v>
                </c:pt>
                <c:pt idx="10">
                  <c:v>2.9864544126178188E-3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2DD-40E0-BA31-17887CEE25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923560"/>
        <c:axId val="481917984"/>
      </c:barChart>
      <c:catAx>
        <c:axId val="48192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1917984"/>
        <c:crosses val="autoZero"/>
        <c:auto val="1"/>
        <c:lblAlgn val="ctr"/>
        <c:lblOffset val="100"/>
        <c:noMultiLvlLbl val="0"/>
      </c:catAx>
      <c:valAx>
        <c:axId val="481917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8192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'P17_Calific. Gob. Navarra'!$B$107:$E$108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'P17_Calific. Gob. Navarra'!$B$109:$E$109</c:f>
              <c:numCache>
                <c:formatCode>0.00</c:formatCode>
                <c:ptCount val="4"/>
                <c:pt idx="0">
                  <c:v>7.2545454545454549</c:v>
                </c:pt>
                <c:pt idx="1">
                  <c:v>6.4985507246376804</c:v>
                </c:pt>
                <c:pt idx="2">
                  <c:v>3.9485981308411207</c:v>
                </c:pt>
                <c:pt idx="3">
                  <c:v>3.4539249146757678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ED-46D4-8F1E-252432D3BE0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60989345412376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046629037114868E-2"/>
                  <c:y val="-8.48320209973759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BC-4BA8-9DA4-2815900A40B2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1BC-4BA8-9DA4-2815900A40B2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81BC-4BA8-9DA4-2815900A40B2}"/>
                </c:ext>
              </c:extLst>
            </c:dLbl>
            <c:dLbl>
              <c:idx val="1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1BC-4BA8-9DA4-2815900A40B2}"/>
                </c:ext>
              </c:extLst>
            </c:dLbl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1BC-4BA8-9DA4-2815900A40B2}"/>
                </c:ext>
              </c:extLst>
            </c:dLbl>
            <c:dLbl>
              <c:idx val="2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81BC-4BA8-9DA4-2815900A40B2}"/>
                </c:ext>
              </c:extLst>
            </c:dLbl>
            <c:dLbl>
              <c:idx val="2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81BC-4BA8-9DA4-2815900A40B2}"/>
                </c:ext>
              </c:extLst>
            </c:dLbl>
            <c:dLbl>
              <c:idx val="26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1BC-4BA8-9DA4-2815900A40B2}"/>
                </c:ext>
              </c:extLst>
            </c:dLbl>
            <c:dLbl>
              <c:idx val="32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81BC-4BA8-9DA4-2815900A40B2}"/>
                </c:ext>
              </c:extLst>
            </c:dLbl>
            <c:dLbl>
              <c:idx val="3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BC-4BA8-9DA4-2815900A40B2}"/>
                </c:ext>
              </c:extLst>
            </c:dLbl>
            <c:dLbl>
              <c:idx val="39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BC-4BA8-9DA4-2815900A40B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'P17_2_Calif. Gob..xVariables '!$A$3:$A$43</c:f>
              <c:strCache>
                <c:ptCount val="41"/>
                <c:pt idx="0">
                  <c:v>TOTAL (N: 942)</c:v>
                </c:pt>
                <c:pt idx="2">
                  <c:v>Zona de residencia (V: 0,151)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Habitat (V: 0,122)</c:v>
                </c:pt>
                <c:pt idx="10">
                  <c:v>  &lt; 2.000 habitantes</c:v>
                </c:pt>
                <c:pt idx="11">
                  <c:v>  De 2.001 a 5.000</c:v>
                </c:pt>
                <c:pt idx="12">
                  <c:v>  De 5.001 a 10.000</c:v>
                </c:pt>
                <c:pt idx="13">
                  <c:v>  De 10.001 a 20.000</c:v>
                </c:pt>
                <c:pt idx="14">
                  <c:v>  &gt;20.000 habitantes</c:v>
                </c:pt>
                <c:pt idx="15">
                  <c:v>  Pamplona</c:v>
                </c:pt>
                <c:pt idx="17">
                  <c:v>Nivel de estudios (V: 0,160)</c:v>
                </c:pt>
                <c:pt idx="18">
                  <c:v>  Sin formación-Primarios incompletos</c:v>
                </c:pt>
                <c:pt idx="19">
                  <c:v>  Primarios (Obligatorios y ESO)</c:v>
                </c:pt>
                <c:pt idx="20">
                  <c:v>  Secundarios</c:v>
                </c:pt>
                <c:pt idx="21">
                  <c:v>  Superiores</c:v>
                </c:pt>
                <c:pt idx="23">
                  <c:v>Actividad (V: 0,127)</c:v>
                </c:pt>
                <c:pt idx="24">
                  <c:v>Trabaja por cuenta propia</c:v>
                </c:pt>
                <c:pt idx="25">
                  <c:v>Trabaja por cuenta ajena</c:v>
                </c:pt>
                <c:pt idx="26">
                  <c:v>Amo/a de Casa</c:v>
                </c:pt>
                <c:pt idx="27">
                  <c:v>Jubilado/a, retirado/a, pensionista</c:v>
                </c:pt>
                <c:pt idx="28">
                  <c:v>En paro</c:v>
                </c:pt>
                <c:pt idx="29">
                  <c:v>Estudiante</c:v>
                </c:pt>
                <c:pt idx="31">
                  <c:v>Clase social (V: 0,134)</c:v>
                </c:pt>
                <c:pt idx="32">
                  <c:v>  Alta y Media alta</c:v>
                </c:pt>
                <c:pt idx="33">
                  <c:v>  Media</c:v>
                </c:pt>
                <c:pt idx="34">
                  <c:v>  Media baja y Baja</c:v>
                </c:pt>
                <c:pt idx="36">
                  <c:v>Edad (V: 0,143)</c:v>
                </c:pt>
                <c:pt idx="37">
                  <c:v>  De 16 a 29 años</c:v>
                </c:pt>
                <c:pt idx="38">
                  <c:v>  De 30 a 49 años</c:v>
                </c:pt>
                <c:pt idx="39">
                  <c:v>  De 50 a 64 años</c:v>
                </c:pt>
                <c:pt idx="40">
                  <c:v>  Más de 65 años</c:v>
                </c:pt>
              </c:strCache>
            </c:strRef>
          </c:cat>
          <c:val>
            <c:numRef>
              <c:f>'P17_2_Calif. Gob..xVariables '!$B$3:$B$43</c:f>
              <c:numCache>
                <c:formatCode>0.0%</c:formatCode>
                <c:ptCount val="41"/>
                <c:pt idx="0" formatCode="0.00">
                  <c:v>4.968152866242038</c:v>
                </c:pt>
                <c:pt idx="3" formatCode="0.00">
                  <c:v>6.009615384615385</c:v>
                </c:pt>
                <c:pt idx="4" formatCode="0.00">
                  <c:v>4.8995815899581583</c:v>
                </c:pt>
                <c:pt idx="5" formatCode="0.00">
                  <c:v>5.2274509803921569</c:v>
                </c:pt>
                <c:pt idx="6" formatCode="0.00">
                  <c:v>4.8389830508474576</c:v>
                </c:pt>
                <c:pt idx="7" formatCode="0.00">
                  <c:v>4.336283185840708</c:v>
                </c:pt>
                <c:pt idx="10" formatCode="0.00">
                  <c:v>5.4338235294117663</c:v>
                </c:pt>
                <c:pt idx="11" formatCode="0.00">
                  <c:v>4.7979797979797976</c:v>
                </c:pt>
                <c:pt idx="12" formatCode="0.00">
                  <c:v>4.7184466019417473</c:v>
                </c:pt>
                <c:pt idx="13" formatCode="0.00">
                  <c:v>5.2770270270270272</c:v>
                </c:pt>
                <c:pt idx="14" formatCode="0.00">
                  <c:v>4.6864406779661003</c:v>
                </c:pt>
                <c:pt idx="15" formatCode="0.00">
                  <c:v>4.8995815899581583</c:v>
                </c:pt>
                <c:pt idx="18" formatCode="0.00">
                  <c:v>5.4399999999999995</c:v>
                </c:pt>
                <c:pt idx="19" formatCode="0.00">
                  <c:v>5.0518518518518514</c:v>
                </c:pt>
                <c:pt idx="20" formatCode="0.00">
                  <c:v>5.1495016611295679</c:v>
                </c:pt>
                <c:pt idx="21" formatCode="0.00">
                  <c:v>4.7390029325513199</c:v>
                </c:pt>
                <c:pt idx="24" formatCode="0.00">
                  <c:v>4.7553191489361701</c:v>
                </c:pt>
                <c:pt idx="25" formatCode="0.00">
                  <c:v>4.8426294820717137</c:v>
                </c:pt>
                <c:pt idx="26" formatCode="0.00">
                  <c:v>4.6271186440677958</c:v>
                </c:pt>
                <c:pt idx="27" formatCode="0.00">
                  <c:v>5.3429951690821254</c:v>
                </c:pt>
                <c:pt idx="28" formatCode="0.00">
                  <c:v>5.4468085106382969</c:v>
                </c:pt>
                <c:pt idx="29" formatCode="0.00">
                  <c:v>5.1333333333333329</c:v>
                </c:pt>
                <c:pt idx="32" formatCode="0.00">
                  <c:v>4.8608923884514432</c:v>
                </c:pt>
                <c:pt idx="33" formatCode="0.00">
                  <c:v>5.0162162162162165</c:v>
                </c:pt>
                <c:pt idx="34" formatCode="0.00">
                  <c:v>5.1772151898734187</c:v>
                </c:pt>
                <c:pt idx="37" formatCode="0.00">
                  <c:v>5.2297297297297298</c:v>
                </c:pt>
                <c:pt idx="38" formatCode="0.00">
                  <c:v>4.7275862068965511</c:v>
                </c:pt>
                <c:pt idx="39" formatCode="0.00">
                  <c:v>4.872053872053872</c:v>
                </c:pt>
                <c:pt idx="40" formatCode="0.00">
                  <c:v>5.2560386473429945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81BC-4BA8-9DA4-2815900A40B2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'P17_2_Calif. Gob..xVariables '!$A$3:$A$43</c:f>
              <c:strCache>
                <c:ptCount val="41"/>
                <c:pt idx="0">
                  <c:v>TOTAL (N: 942)</c:v>
                </c:pt>
                <c:pt idx="2">
                  <c:v>Zona de residencia (V: 0,151)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Habitat (V: 0,122)</c:v>
                </c:pt>
                <c:pt idx="10">
                  <c:v>  &lt; 2.000 habitantes</c:v>
                </c:pt>
                <c:pt idx="11">
                  <c:v>  De 2.001 a 5.000</c:v>
                </c:pt>
                <c:pt idx="12">
                  <c:v>  De 5.001 a 10.000</c:v>
                </c:pt>
                <c:pt idx="13">
                  <c:v>  De 10.001 a 20.000</c:v>
                </c:pt>
                <c:pt idx="14">
                  <c:v>  &gt;20.000 habitantes</c:v>
                </c:pt>
                <c:pt idx="15">
                  <c:v>  Pamplona</c:v>
                </c:pt>
                <c:pt idx="17">
                  <c:v>Nivel de estudios (V: 0,160)</c:v>
                </c:pt>
                <c:pt idx="18">
                  <c:v>  Sin formación-Primarios incompletos</c:v>
                </c:pt>
                <c:pt idx="19">
                  <c:v>  Primarios (Obligatorios y ESO)</c:v>
                </c:pt>
                <c:pt idx="20">
                  <c:v>  Secundarios</c:v>
                </c:pt>
                <c:pt idx="21">
                  <c:v>  Superiores</c:v>
                </c:pt>
                <c:pt idx="23">
                  <c:v>Actividad (V: 0,127)</c:v>
                </c:pt>
                <c:pt idx="24">
                  <c:v>Trabaja por cuenta propia</c:v>
                </c:pt>
                <c:pt idx="25">
                  <c:v>Trabaja por cuenta ajena</c:v>
                </c:pt>
                <c:pt idx="26">
                  <c:v>Amo/a de Casa</c:v>
                </c:pt>
                <c:pt idx="27">
                  <c:v>Jubilado/a, retirado/a, pensionista</c:v>
                </c:pt>
                <c:pt idx="28">
                  <c:v>En paro</c:v>
                </c:pt>
                <c:pt idx="29">
                  <c:v>Estudiante</c:v>
                </c:pt>
                <c:pt idx="31">
                  <c:v>Clase social (V: 0,134)</c:v>
                </c:pt>
                <c:pt idx="32">
                  <c:v>  Alta y Media alta</c:v>
                </c:pt>
                <c:pt idx="33">
                  <c:v>  Media</c:v>
                </c:pt>
                <c:pt idx="34">
                  <c:v>  Media baja y Baja</c:v>
                </c:pt>
                <c:pt idx="36">
                  <c:v>Edad (V: 0,143)</c:v>
                </c:pt>
                <c:pt idx="37">
                  <c:v>  De 16 a 29 años</c:v>
                </c:pt>
                <c:pt idx="38">
                  <c:v>  De 30 a 49 años</c:v>
                </c:pt>
                <c:pt idx="39">
                  <c:v>  De 50 a 64 años</c:v>
                </c:pt>
                <c:pt idx="40">
                  <c:v>  Más de 65 años</c:v>
                </c:pt>
              </c:strCache>
            </c:strRef>
          </c:cat>
          <c:val>
            <c:numRef>
              <c:f>'P17_2_Calif. Gob..xVariables '!$C$3:$C$43</c:f>
              <c:numCache>
                <c:formatCode>0.0%</c:formatCode>
                <c:ptCount val="41"/>
                <c:pt idx="3" formatCode="0.00">
                  <c:v>4.968152866242038</c:v>
                </c:pt>
                <c:pt idx="4" formatCode="0.00">
                  <c:v>4.968152866242038</c:v>
                </c:pt>
                <c:pt idx="5" formatCode="0.00">
                  <c:v>4.968152866242038</c:v>
                </c:pt>
                <c:pt idx="6" formatCode="0.00">
                  <c:v>4.968152866242038</c:v>
                </c:pt>
                <c:pt idx="7" formatCode="0.00">
                  <c:v>4.968152866242038</c:v>
                </c:pt>
                <c:pt idx="8" formatCode="0.00">
                  <c:v>4.968152866242038</c:v>
                </c:pt>
                <c:pt idx="9" formatCode="0.00">
                  <c:v>4.968152866242038</c:v>
                </c:pt>
                <c:pt idx="10" formatCode="0.00">
                  <c:v>4.968152866242038</c:v>
                </c:pt>
                <c:pt idx="11" formatCode="0.00">
                  <c:v>4.968152866242038</c:v>
                </c:pt>
                <c:pt idx="12" formatCode="0.00">
                  <c:v>4.968152866242038</c:v>
                </c:pt>
                <c:pt idx="13" formatCode="0.00">
                  <c:v>4.968152866242038</c:v>
                </c:pt>
                <c:pt idx="14" formatCode="0.00">
                  <c:v>4.968152866242038</c:v>
                </c:pt>
                <c:pt idx="15" formatCode="0.00">
                  <c:v>4.968152866242038</c:v>
                </c:pt>
                <c:pt idx="16" formatCode="0.00">
                  <c:v>4.968152866242038</c:v>
                </c:pt>
                <c:pt idx="17" formatCode="0.00">
                  <c:v>4.968152866242038</c:v>
                </c:pt>
                <c:pt idx="18" formatCode="0.00">
                  <c:v>4.968152866242038</c:v>
                </c:pt>
                <c:pt idx="19" formatCode="0.00">
                  <c:v>4.968152866242038</c:v>
                </c:pt>
                <c:pt idx="20" formatCode="0.00">
                  <c:v>4.968152866242038</c:v>
                </c:pt>
                <c:pt idx="21" formatCode="0.00">
                  <c:v>4.968152866242038</c:v>
                </c:pt>
                <c:pt idx="22" formatCode="0.00">
                  <c:v>4.968152866242038</c:v>
                </c:pt>
                <c:pt idx="23" formatCode="0.00">
                  <c:v>4.968152866242038</c:v>
                </c:pt>
                <c:pt idx="24" formatCode="0.00">
                  <c:v>4.968152866242038</c:v>
                </c:pt>
                <c:pt idx="25" formatCode="0.00">
                  <c:v>4.968152866242038</c:v>
                </c:pt>
                <c:pt idx="26" formatCode="0.00">
                  <c:v>4.968152866242038</c:v>
                </c:pt>
                <c:pt idx="27" formatCode="0.00">
                  <c:v>4.968152866242038</c:v>
                </c:pt>
                <c:pt idx="28" formatCode="0.00">
                  <c:v>4.968152866242038</c:v>
                </c:pt>
                <c:pt idx="29" formatCode="0.00">
                  <c:v>4.968152866242038</c:v>
                </c:pt>
                <c:pt idx="30" formatCode="0.00">
                  <c:v>4.968152866242038</c:v>
                </c:pt>
                <c:pt idx="31" formatCode="0.00">
                  <c:v>4.968152866242038</c:v>
                </c:pt>
                <c:pt idx="32" formatCode="0.00">
                  <c:v>4.968152866242038</c:v>
                </c:pt>
                <c:pt idx="33" formatCode="0.00">
                  <c:v>4.968152866242038</c:v>
                </c:pt>
                <c:pt idx="34" formatCode="0.00">
                  <c:v>4.968152866242038</c:v>
                </c:pt>
                <c:pt idx="35" formatCode="0.00">
                  <c:v>4.968152866242038</c:v>
                </c:pt>
                <c:pt idx="36" formatCode="0.00">
                  <c:v>4.968152866242038</c:v>
                </c:pt>
                <c:pt idx="37" formatCode="0.00">
                  <c:v>4.968152866242038</c:v>
                </c:pt>
                <c:pt idx="38" formatCode="0.00">
                  <c:v>4.968152866242038</c:v>
                </c:pt>
                <c:pt idx="39" formatCode="0.00">
                  <c:v>4.968152866242038</c:v>
                </c:pt>
                <c:pt idx="40" formatCode="0.00">
                  <c:v>4.968152866242038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81BC-4BA8-9DA4-2815900A40B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in val="3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Valoración de la actividad desarrollada por el Gobierno de Navarra: comparativa 2018 a 2016. 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'P18_Calific. Presidenta'!$B$43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'P18_Calific. Presidenta'!$A$44:$A$54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'P18_Calific. Presidenta'!$B$44:$B$54</c:f>
              <c:numCache>
                <c:formatCode>0.0%</c:formatCode>
                <c:ptCount val="11"/>
                <c:pt idx="0">
                  <c:v>9.7014925373134331E-2</c:v>
                </c:pt>
                <c:pt idx="1">
                  <c:v>2.4520255863539443E-2</c:v>
                </c:pt>
                <c:pt idx="2">
                  <c:v>5.1172707889125799E-2</c:v>
                </c:pt>
                <c:pt idx="3">
                  <c:v>9.3816631130063971E-2</c:v>
                </c:pt>
                <c:pt idx="4">
                  <c:v>0.11727078891257996</c:v>
                </c:pt>
                <c:pt idx="5">
                  <c:v>0.17910447761194029</c:v>
                </c:pt>
                <c:pt idx="6">
                  <c:v>0.1257995735607676</c:v>
                </c:pt>
                <c:pt idx="7">
                  <c:v>0.13326226012793177</c:v>
                </c:pt>
                <c:pt idx="8">
                  <c:v>0.1023454157782516</c:v>
                </c:pt>
                <c:pt idx="9">
                  <c:v>4.5842217484008539E-2</c:v>
                </c:pt>
                <c:pt idx="10">
                  <c:v>2.9850746268656712E-2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A9-4269-8665-6702DC37097C}"/>
            </c:ext>
          </c:extLst>
        </c:ser>
        <c:ser>
          <c:idx val="1"/>
          <c:order val="1"/>
          <c:tx>
            <c:strRef>
              <c:f>'P18_Calific. Presidenta'!$C$43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'P18_Calific. Presidenta'!$A$44:$A$54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'P18_Calific. Presidenta'!$C$44:$C$54</c:f>
              <c:numCache>
                <c:formatCode>0.0%</c:formatCode>
                <c:ptCount val="11"/>
                <c:pt idx="0">
                  <c:v>0.10587038199570874</c:v>
                </c:pt>
                <c:pt idx="1">
                  <c:v>2.4963304271248175E-2</c:v>
                </c:pt>
                <c:pt idx="2">
                  <c:v>4.1563114360136613E-2</c:v>
                </c:pt>
                <c:pt idx="3">
                  <c:v>0.10812773450953964</c:v>
                </c:pt>
                <c:pt idx="4">
                  <c:v>0.13440229133526085</c:v>
                </c:pt>
                <c:pt idx="5">
                  <c:v>0.15980394316791954</c:v>
                </c:pt>
                <c:pt idx="6">
                  <c:v>0.15503902953209192</c:v>
                </c:pt>
                <c:pt idx="7">
                  <c:v>0.11490374393220655</c:v>
                </c:pt>
                <c:pt idx="8">
                  <c:v>9.9784124722781462E-2</c:v>
                </c:pt>
                <c:pt idx="9">
                  <c:v>3.1392481897385062E-2</c:v>
                </c:pt>
                <c:pt idx="10">
                  <c:v>2.4149850275721262E-2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A9-4269-8665-6702DC37097C}"/>
            </c:ext>
          </c:extLst>
        </c:ser>
        <c:ser>
          <c:idx val="2"/>
          <c:order val="2"/>
          <c:tx>
            <c:strRef>
              <c:f>'P18_Calific. Presidenta'!$D$43</c:f>
              <c:strCache>
                <c:ptCount val="1"/>
                <c:pt idx="0">
                  <c:v>2016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'P18_Calific. Presidenta'!$A$44:$A$54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'P18_Calific. Presidenta'!$D$44:$D$54</c:f>
              <c:numCache>
                <c:formatCode>0.0%</c:formatCode>
                <c:ptCount val="11"/>
                <c:pt idx="0">
                  <c:v>8.5716458213837388E-2</c:v>
                </c:pt>
                <c:pt idx="1">
                  <c:v>3.4247336748833117E-2</c:v>
                </c:pt>
                <c:pt idx="2">
                  <c:v>3.9580087326173491E-2</c:v>
                </c:pt>
                <c:pt idx="3">
                  <c:v>9.2169178964826098E-2</c:v>
                </c:pt>
                <c:pt idx="4">
                  <c:v>0.12338437265750207</c:v>
                </c:pt>
                <c:pt idx="5">
                  <c:v>0.18261699379901741</c:v>
                </c:pt>
                <c:pt idx="6">
                  <c:v>0.14821167872409216</c:v>
                </c:pt>
                <c:pt idx="7">
                  <c:v>0.14308210362666013</c:v>
                </c:pt>
                <c:pt idx="8">
                  <c:v>9.8169941836508012E-2</c:v>
                </c:pt>
                <c:pt idx="9">
                  <c:v>3.2522900741530678E-2</c:v>
                </c:pt>
                <c:pt idx="10">
                  <c:v>2.0298947361019389E-2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A9-4269-8665-6702DC370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619504"/>
        <c:axId val="491615896"/>
      </c:lineChart>
      <c:catAx>
        <c:axId val="49161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5896"/>
        <c:crosses val="autoZero"/>
        <c:auto val="1"/>
        <c:lblAlgn val="ctr"/>
        <c:lblOffset val="100"/>
        <c:noMultiLvlLbl val="0"/>
      </c:catAx>
      <c:valAx>
        <c:axId val="49161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CONOCIMIENTO DEL PORTAVOZ</a:t>
            </a:r>
          </a:p>
          <a:p>
            <a:pPr>
              <a:defRPr/>
            </a:pPr>
            <a:r>
              <a:rPr lang="es-ES" sz="1400" b="1" i="0" baseline="0">
                <a:effectLst/>
              </a:rPr>
              <a:t>Distancia entre valores, 2017/2016 </a:t>
            </a:r>
            <a:endParaRPr lang="es-ES" sz="1400" b="1">
              <a:effectLst/>
            </a:endParaRPr>
          </a:p>
        </c:rich>
      </c:tx>
      <c:layout>
        <c:manualLayout>
          <c:xMode val="edge"/>
          <c:yMode val="edge"/>
          <c:x val="0.35886699133706551"/>
          <c:y val="2.3842519685039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'P11_Conocimiento Portavoces'!$B$118</c:f>
              <c:strCache>
                <c:ptCount val="1"/>
                <c:pt idx="0">
                  <c:v>2017-2016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'P11_Conocimiento Portavoces'!$A$136:$A$142</c:f>
              <c:strCache>
                <c:ptCount val="7"/>
                <c:pt idx="0">
                  <c:v>Adolfo Araiz</c:v>
                </c:pt>
                <c:pt idx="1">
                  <c:v>Ana Beltrán</c:v>
                </c:pt>
                <c:pt idx="2">
                  <c:v>María Chivite</c:v>
                </c:pt>
                <c:pt idx="3">
                  <c:v>Javier Esparza</c:v>
                </c:pt>
                <c:pt idx="4">
                  <c:v>Koldo Martínez</c:v>
                </c:pt>
                <c:pt idx="5">
                  <c:v>J. Miguel Nuin - Marisa de Simón</c:v>
                </c:pt>
                <c:pt idx="6">
                  <c:v>Laura Pérez - Mikel Buill</c:v>
                </c:pt>
              </c:strCache>
            </c:strRef>
          </c:cat>
          <c:val>
            <c:numRef>
              <c:f>'P11_Conocimiento Portavoces'!$B$136:$B$142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3-4B23-98B0-C8FC361A34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7137816"/>
        <c:axId val="477755784"/>
      </c:barChart>
      <c:catAx>
        <c:axId val="4771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755784"/>
        <c:crosses val="autoZero"/>
        <c:auto val="1"/>
        <c:lblAlgn val="ctr"/>
        <c:lblOffset val="100"/>
        <c:noMultiLvlLbl val="0"/>
      </c:catAx>
      <c:valAx>
        <c:axId val="47775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13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Valoración de la gestión desarrollada</a:t>
            </a:r>
            <a:r>
              <a:rPr lang="en-US" sz="1200" baseline="0"/>
              <a:t> por </a:t>
            </a:r>
          </a:p>
          <a:p>
            <a:pPr>
              <a:defRPr/>
            </a:pPr>
            <a:r>
              <a:rPr lang="en-US" sz="1200" baseline="0"/>
              <a:t>la Presidenta del Gobierno de Navarra </a:t>
            </a:r>
            <a:r>
              <a:rPr lang="en-US" sz="1200"/>
              <a:t>2016-2018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'P18_Calific. Presidenta'!$B$26</c:f>
              <c:strCache>
                <c:ptCount val="1"/>
                <c:pt idx="0">
                  <c:v>Valoración de la Presidenta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'P18_Calific. Presidenta'!$A$27:$A$29</c:f>
              <c:numCache>
                <c:formatCode>0</c:formatCode>
                <c:ptCount val="3"/>
                <c:pt idx="0">
                  <c:v>2018</c:v>
                </c:pt>
                <c:pt idx="1">
                  <c:v>2017</c:v>
                </c:pt>
                <c:pt idx="2">
                  <c:v>2016</c:v>
                </c:pt>
              </c:numCache>
            </c:numRef>
          </c:cat>
          <c:val>
            <c:numRef>
              <c:f>'P18_Calific. Presidenta'!$B$27:$B$29</c:f>
              <c:numCache>
                <c:formatCode>0.00</c:formatCode>
                <c:ptCount val="3"/>
                <c:pt idx="0">
                  <c:v>4.9904051172707895</c:v>
                </c:pt>
                <c:pt idx="1">
                  <c:v>4.8259658400347085</c:v>
                </c:pt>
                <c:pt idx="2">
                  <c:v>4.9684374206279616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F6-46CF-9201-ADF3DEA3765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84933048"/>
        <c:axId val="484934360"/>
        <c:axId val="0"/>
      </c:bar3DChart>
      <c:catAx>
        <c:axId val="4849330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'P18_Calific. Presidenta'!$B$60</c:f>
              <c:strCache>
                <c:ptCount val="1"/>
                <c:pt idx="0">
                  <c:v>2018-2017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8"/>
              <c:layout>
                <c:manualLayout>
                  <c:x val="-1.1557523434230915E-16"/>
                  <c:y val="-1.85185185185185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26-45D0-A9A0-73CC5BB6E4A7}"/>
                </c:ext>
              </c:extLst>
            </c:dLbl>
            <c:dLbl>
              <c:idx val="10"/>
              <c:layout>
                <c:manualLayout>
                  <c:x val="0"/>
                  <c:y val="-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26-45D0-A9A0-73CC5BB6E4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'P18_Calific. Presidenta'!$A$61:$A$71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'P18_Calific. Presidenta'!$B$61:$B$71</c:f>
              <c:numCache>
                <c:formatCode>0.0%</c:formatCode>
                <c:ptCount val="11"/>
                <c:pt idx="0">
                  <c:v>-8.8554566225744064E-3</c:v>
                </c:pt>
                <c:pt idx="1">
                  <c:v>-4.430484077087328E-4</c:v>
                </c:pt>
                <c:pt idx="2">
                  <c:v>9.6095935289891854E-3</c:v>
                </c:pt>
                <c:pt idx="3">
                  <c:v>-1.4311103379475665E-2</c:v>
                </c:pt>
                <c:pt idx="4">
                  <c:v>-1.7131502422680897E-2</c:v>
                </c:pt>
                <c:pt idx="5">
                  <c:v>1.9300534444020745E-2</c:v>
                </c:pt>
                <c:pt idx="6">
                  <c:v>-2.9239455971324324E-2</c:v>
                </c:pt>
                <c:pt idx="7">
                  <c:v>1.8358516195725219E-2</c:v>
                </c:pt>
                <c:pt idx="8">
                  <c:v>2.5612910554701357E-3</c:v>
                </c:pt>
                <c:pt idx="9">
                  <c:v>1.4449735586623477E-2</c:v>
                </c:pt>
                <c:pt idx="10">
                  <c:v>5.7008959929354501E-3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C26-45D0-A9A0-73CC5BB6E4A7}"/>
            </c:ext>
          </c:extLst>
        </c:ser>
        <c:ser>
          <c:idx val="1"/>
          <c:order val="1"/>
          <c:tx>
            <c:strRef>
              <c:f>'P18_Calific. Presidenta'!$C$60</c:f>
              <c:strCache>
                <c:ptCount val="1"/>
                <c:pt idx="0">
                  <c:v>2018-2016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9"/>
              <c:layout>
                <c:manualLayout>
                  <c:x val="0"/>
                  <c:y val="-3.70370370370370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26-45D0-A9A0-73CC5BB6E4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'P18_Calific. Presidenta'!$A$61:$A$71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'P18_Calific. Presidenta'!$C$61:$C$71</c:f>
              <c:numCache>
                <c:formatCode>0.0%</c:formatCode>
                <c:ptCount val="11"/>
                <c:pt idx="0">
                  <c:v>1.1298467159296943E-2</c:v>
                </c:pt>
                <c:pt idx="1">
                  <c:v>-9.7270808852936742E-3</c:v>
                </c:pt>
                <c:pt idx="2">
                  <c:v>1.1592620562952308E-2</c:v>
                </c:pt>
                <c:pt idx="3">
                  <c:v>1.6474521652378726E-3</c:v>
                </c:pt>
                <c:pt idx="4">
                  <c:v>-6.1135837449221159E-3</c:v>
                </c:pt>
                <c:pt idx="5">
                  <c:v>-3.5125161870771249E-3</c:v>
                </c:pt>
                <c:pt idx="6">
                  <c:v>-2.2412105163324564E-2</c:v>
                </c:pt>
                <c:pt idx="7">
                  <c:v>-9.8198434987283589E-3</c:v>
                </c:pt>
                <c:pt idx="8">
                  <c:v>4.1754739417435849E-3</c:v>
                </c:pt>
                <c:pt idx="9">
                  <c:v>1.3319316742477862E-2</c:v>
                </c:pt>
                <c:pt idx="10">
                  <c:v>9.5517989076373232E-3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26-45D0-A9A0-73CC5BB6E4A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81923560"/>
        <c:axId val="481917984"/>
      </c:barChart>
      <c:catAx>
        <c:axId val="481923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1917984"/>
        <c:crosses val="autoZero"/>
        <c:auto val="1"/>
        <c:lblAlgn val="ctr"/>
        <c:lblOffset val="100"/>
        <c:noMultiLvlLbl val="0"/>
      </c:catAx>
      <c:valAx>
        <c:axId val="4819179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481923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'P18_Calific. Presidenta'!$B$109:$E$110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'P18_Calific. Presidenta'!$B$111:$E$111</c:f>
              <c:numCache>
                <c:formatCode>0.00</c:formatCode>
                <c:ptCount val="4"/>
                <c:pt idx="0">
                  <c:v>7.745454545454546</c:v>
                </c:pt>
                <c:pt idx="1">
                  <c:v>6.8608695652173912</c:v>
                </c:pt>
                <c:pt idx="2">
                  <c:v>3.7183098591549295</c:v>
                </c:pt>
                <c:pt idx="3">
                  <c:v>3.2233676975945014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D-49DC-914B-CE06FED981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0430775079071177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046629037114868E-2"/>
                  <c:y val="-8.48320209973759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BD-4527-891F-1D68D3116058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BD-4527-891F-1D68D3116058}"/>
                </c:ext>
              </c:extLst>
            </c:dLbl>
            <c:dLbl>
              <c:idx val="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7BD-4527-891F-1D68D3116058}"/>
                </c:ext>
              </c:extLst>
            </c:dLbl>
            <c:dLbl>
              <c:idx val="1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7BD-4527-891F-1D68D3116058}"/>
                </c:ext>
              </c:extLst>
            </c:dLbl>
            <c:dLbl>
              <c:idx val="1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96-4ACE-9EDB-A9A81BE33A20}"/>
                </c:ext>
              </c:extLst>
            </c:dLbl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BD-4527-891F-1D68D3116058}"/>
                </c:ext>
              </c:extLst>
            </c:dLbl>
            <c:dLbl>
              <c:idx val="17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7BD-4527-891F-1D68D3116058}"/>
                </c:ext>
              </c:extLst>
            </c:dLbl>
            <c:dLbl>
              <c:idx val="18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96-4ACE-9EDB-A9A81BE33A20}"/>
                </c:ext>
              </c:extLst>
            </c:dLbl>
            <c:dLbl>
              <c:idx val="21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BD-4527-891F-1D68D3116058}"/>
                </c:ext>
              </c:extLst>
            </c:dLbl>
            <c:dLbl>
              <c:idx val="25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BD-4527-891F-1D68D31160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'P18_2_Calif. Presid.xVariables'!$A$3:$A$28</c:f>
              <c:strCache>
                <c:ptCount val="26"/>
                <c:pt idx="0">
                  <c:v>TOTAL (N: 942)</c:v>
                </c:pt>
                <c:pt idx="2">
                  <c:v>Zona de residencia (V: 0,152)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Nivel de estudios (V: 0,131)</c:v>
                </c:pt>
                <c:pt idx="10">
                  <c:v>  Sin formación-Primarios incompletos</c:v>
                </c:pt>
                <c:pt idx="11">
                  <c:v>  Primarios (Obligatorios y ESO)</c:v>
                </c:pt>
                <c:pt idx="12">
                  <c:v>  Secundarios</c:v>
                </c:pt>
                <c:pt idx="13">
                  <c:v>  Superiores</c:v>
                </c:pt>
                <c:pt idx="15">
                  <c:v>Actividad (V: 0,131)</c:v>
                </c:pt>
                <c:pt idx="16">
                  <c:v>Trabaja por cuenta propia</c:v>
                </c:pt>
                <c:pt idx="17">
                  <c:v>Trabaja por cuenta ajena</c:v>
                </c:pt>
                <c:pt idx="18">
                  <c:v>Amo/a de Casa</c:v>
                </c:pt>
                <c:pt idx="19">
                  <c:v>Jubilado/a, retirado/a, pensionista</c:v>
                </c:pt>
                <c:pt idx="20">
                  <c:v>En paro</c:v>
                </c:pt>
                <c:pt idx="21">
                  <c:v>Estudiante</c:v>
                </c:pt>
                <c:pt idx="23">
                  <c:v>Sexo (V: 0,141)</c:v>
                </c:pt>
                <c:pt idx="24">
                  <c:v>  Hombre</c:v>
                </c:pt>
                <c:pt idx="25">
                  <c:v>  Mujer</c:v>
                </c:pt>
              </c:strCache>
            </c:strRef>
          </c:cat>
          <c:val>
            <c:numRef>
              <c:f>'P18_2_Calif. Presid.xVariables'!$B$3:$B$28</c:f>
              <c:numCache>
                <c:formatCode>0.0%</c:formatCode>
                <c:ptCount val="26"/>
                <c:pt idx="0" formatCode="0.00">
                  <c:v>4.9904051172707895</c:v>
                </c:pt>
                <c:pt idx="3" formatCode="0.00">
                  <c:v>6.3142857142857149</c:v>
                </c:pt>
                <c:pt idx="4" formatCode="0.00">
                  <c:v>5.0255319148936159</c:v>
                </c:pt>
                <c:pt idx="5" formatCode="0.00">
                  <c:v>5.2684824902723744</c:v>
                </c:pt>
                <c:pt idx="6" formatCode="0.00">
                  <c:v>4.9159663865546221</c:v>
                </c:pt>
                <c:pt idx="7" formatCode="0.00">
                  <c:v>4.0450450450450459</c:v>
                </c:pt>
                <c:pt idx="10" formatCode="0.00">
                  <c:v>5.4782608695652177</c:v>
                </c:pt>
                <c:pt idx="11" formatCode="0.00">
                  <c:v>4.8450184501845017</c:v>
                </c:pt>
                <c:pt idx="12" formatCode="0.00">
                  <c:v>5.2133333333333329</c:v>
                </c:pt>
                <c:pt idx="13" formatCode="0.00">
                  <c:v>4.8938053097345122</c:v>
                </c:pt>
                <c:pt idx="16" formatCode="0.00">
                  <c:v>5.0105263157894733</c:v>
                </c:pt>
                <c:pt idx="17" formatCode="0.00">
                  <c:v>4.945564516129032</c:v>
                </c:pt>
                <c:pt idx="18" formatCode="0.00">
                  <c:v>4.2372881355932197</c:v>
                </c:pt>
                <c:pt idx="19" formatCode="0.00">
                  <c:v>5.2980769230769234</c:v>
                </c:pt>
                <c:pt idx="20" formatCode="0.00">
                  <c:v>5.0638297872340425</c:v>
                </c:pt>
                <c:pt idx="21" formatCode="0.00">
                  <c:v>4.9666666666666659</c:v>
                </c:pt>
                <c:pt idx="24" formatCode="0.00">
                  <c:v>5.0371179039301301</c:v>
                </c:pt>
                <c:pt idx="25" formatCode="0.00">
                  <c:v>4.9458333333333337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67BD-4527-891F-1D68D3116058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'P18_2_Calif. Presid.xVariables'!$A$3:$A$28</c:f>
              <c:strCache>
                <c:ptCount val="26"/>
                <c:pt idx="0">
                  <c:v>TOTAL (N: 942)</c:v>
                </c:pt>
                <c:pt idx="2">
                  <c:v>Zona de residencia (V: 0,152)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Nivel de estudios (V: 0,131)</c:v>
                </c:pt>
                <c:pt idx="10">
                  <c:v>  Sin formación-Primarios incompletos</c:v>
                </c:pt>
                <c:pt idx="11">
                  <c:v>  Primarios (Obligatorios y ESO)</c:v>
                </c:pt>
                <c:pt idx="12">
                  <c:v>  Secundarios</c:v>
                </c:pt>
                <c:pt idx="13">
                  <c:v>  Superiores</c:v>
                </c:pt>
                <c:pt idx="15">
                  <c:v>Actividad (V: 0,131)</c:v>
                </c:pt>
                <c:pt idx="16">
                  <c:v>Trabaja por cuenta propia</c:v>
                </c:pt>
                <c:pt idx="17">
                  <c:v>Trabaja por cuenta ajena</c:v>
                </c:pt>
                <c:pt idx="18">
                  <c:v>Amo/a de Casa</c:v>
                </c:pt>
                <c:pt idx="19">
                  <c:v>Jubilado/a, retirado/a, pensionista</c:v>
                </c:pt>
                <c:pt idx="20">
                  <c:v>En paro</c:v>
                </c:pt>
                <c:pt idx="21">
                  <c:v>Estudiante</c:v>
                </c:pt>
                <c:pt idx="23">
                  <c:v>Sexo (V: 0,141)</c:v>
                </c:pt>
                <c:pt idx="24">
                  <c:v>  Hombre</c:v>
                </c:pt>
                <c:pt idx="25">
                  <c:v>  Mujer</c:v>
                </c:pt>
              </c:strCache>
            </c:strRef>
          </c:cat>
          <c:val>
            <c:numRef>
              <c:f>'P18_2_Calif. Presid.xVariables'!$C$3:$C$28</c:f>
              <c:numCache>
                <c:formatCode>0.0%</c:formatCode>
                <c:ptCount val="26"/>
                <c:pt idx="3" formatCode="0.00">
                  <c:v>4.9904051172707895</c:v>
                </c:pt>
                <c:pt idx="4" formatCode="0.00">
                  <c:v>4.9904051172707895</c:v>
                </c:pt>
                <c:pt idx="5" formatCode="0.00">
                  <c:v>4.9904051172707895</c:v>
                </c:pt>
                <c:pt idx="6" formatCode="0.00">
                  <c:v>4.9904051172707895</c:v>
                </c:pt>
                <c:pt idx="7" formatCode="0.00">
                  <c:v>4.9904051172707895</c:v>
                </c:pt>
                <c:pt idx="8" formatCode="0.00">
                  <c:v>4.9904051172707895</c:v>
                </c:pt>
                <c:pt idx="9" formatCode="0.00">
                  <c:v>4.9904051172707895</c:v>
                </c:pt>
                <c:pt idx="10" formatCode="0.00">
                  <c:v>4.9904051172707895</c:v>
                </c:pt>
                <c:pt idx="11" formatCode="0.00">
                  <c:v>4.9904051172707895</c:v>
                </c:pt>
                <c:pt idx="12" formatCode="0.00">
                  <c:v>4.9904051172707895</c:v>
                </c:pt>
                <c:pt idx="13" formatCode="0.00">
                  <c:v>4.9904051172707895</c:v>
                </c:pt>
                <c:pt idx="14" formatCode="0.00">
                  <c:v>4.9904051172707895</c:v>
                </c:pt>
                <c:pt idx="15" formatCode="0.00">
                  <c:v>4.9904051172707895</c:v>
                </c:pt>
                <c:pt idx="16" formatCode="0.00">
                  <c:v>4.9904051172707895</c:v>
                </c:pt>
                <c:pt idx="17" formatCode="0.00">
                  <c:v>4.9904051172707895</c:v>
                </c:pt>
                <c:pt idx="18" formatCode="0.00">
                  <c:v>4.9904051172707895</c:v>
                </c:pt>
                <c:pt idx="19" formatCode="0.00">
                  <c:v>4.9904051172707895</c:v>
                </c:pt>
                <c:pt idx="20" formatCode="0.00">
                  <c:v>4.9904051172707895</c:v>
                </c:pt>
                <c:pt idx="21" formatCode="0.00">
                  <c:v>4.9904051172707895</c:v>
                </c:pt>
                <c:pt idx="22" formatCode="0.00">
                  <c:v>4.9904051172707895</c:v>
                </c:pt>
                <c:pt idx="23" formatCode="0.00">
                  <c:v>4.9904051172707895</c:v>
                </c:pt>
                <c:pt idx="24" formatCode="0.00">
                  <c:v>4.9904051172707895</c:v>
                </c:pt>
                <c:pt idx="25" formatCode="0.00">
                  <c:v>4.9904051172707895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67BD-4527-891F-1D68D311605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in val="3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b="1" baseline="0"/>
              <a:t>Valoración de la actividad desarrollada por la Oposición </a:t>
            </a:r>
          </a:p>
          <a:p>
            <a:pPr>
              <a:defRPr b="1"/>
            </a:pPr>
            <a:r>
              <a:rPr lang="es-ES" b="1" baseline="0"/>
              <a:t>según la opninión que la población tiene de la actividad gubernamental </a:t>
            </a:r>
            <a:endParaRPr lang="es-E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'P19_Calific. Oposición'!$B$43</c:f>
              <c:strCache>
                <c:ptCount val="1"/>
                <c:pt idx="0">
                  <c:v>Este gobierno está resolviendo los problemas de Navarra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'P19_Calific. Oposición'!$A$44:$A$54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'P19_Calific. Oposición'!$B$44:$B$54</c:f>
              <c:numCache>
                <c:formatCode>###0.0%</c:formatCode>
                <c:ptCount val="11"/>
                <c:pt idx="0">
                  <c:v>0.18867924528301888</c:v>
                </c:pt>
                <c:pt idx="1">
                  <c:v>1.8867924528301886E-2</c:v>
                </c:pt>
                <c:pt idx="2">
                  <c:v>0.11320754716981134</c:v>
                </c:pt>
                <c:pt idx="3">
                  <c:v>0.169811320754717</c:v>
                </c:pt>
                <c:pt idx="4">
                  <c:v>0.24528301886792453</c:v>
                </c:pt>
                <c:pt idx="5">
                  <c:v>0.15094339622641509</c:v>
                </c:pt>
                <c:pt idx="6">
                  <c:v>3.7735849056603772E-2</c:v>
                </c:pt>
                <c:pt idx="7">
                  <c:v>0</c:v>
                </c:pt>
                <c:pt idx="8">
                  <c:v>1.8867924528301886E-2</c:v>
                </c:pt>
                <c:pt idx="9">
                  <c:v>1.8867924528301886E-2</c:v>
                </c:pt>
                <c:pt idx="10">
                  <c:v>3.7735849056603772E-2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0-4196-B17B-911E74B229EE}"/>
            </c:ext>
          </c:extLst>
        </c:ser>
        <c:ser>
          <c:idx val="1"/>
          <c:order val="1"/>
          <c:tx>
            <c:strRef>
              <c:f>'P19_Calific. Oposición'!$C$43</c:f>
              <c:strCache>
                <c:ptCount val="1"/>
                <c:pt idx="0">
                  <c:v>Sabe cómo resolver los problemas, pero necesita más tiempo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'P19_Calific. Oposición'!$A$44:$A$54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'P19_Calific. Oposición'!$C$44:$C$54</c:f>
              <c:numCache>
                <c:formatCode>###0.0%</c:formatCode>
                <c:ptCount val="11"/>
                <c:pt idx="0">
                  <c:v>0.16959064327485379</c:v>
                </c:pt>
                <c:pt idx="1">
                  <c:v>4.6783625730994149E-2</c:v>
                </c:pt>
                <c:pt idx="2">
                  <c:v>0.13742690058479531</c:v>
                </c:pt>
                <c:pt idx="3">
                  <c:v>0.16666666666666663</c:v>
                </c:pt>
                <c:pt idx="4">
                  <c:v>0.18128654970760233</c:v>
                </c:pt>
                <c:pt idx="5">
                  <c:v>0.16081871345029239</c:v>
                </c:pt>
                <c:pt idx="6">
                  <c:v>6.4327485380116955E-2</c:v>
                </c:pt>
                <c:pt idx="7">
                  <c:v>4.6783625730994149E-2</c:v>
                </c:pt>
                <c:pt idx="8">
                  <c:v>2.046783625730994E-2</c:v>
                </c:pt>
                <c:pt idx="9">
                  <c:v>0</c:v>
                </c:pt>
                <c:pt idx="10" formatCode="####.0%">
                  <c:v>5.8479532163742687E-3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0-4196-B17B-911E74B229EE}"/>
            </c:ext>
          </c:extLst>
        </c:ser>
        <c:ser>
          <c:idx val="2"/>
          <c:order val="2"/>
          <c:tx>
            <c:strRef>
              <c:f>'P19_Calific. Oposición'!$D$43</c:f>
              <c:strCache>
                <c:ptCount val="1"/>
                <c:pt idx="0">
                  <c:v>No sabe cómo resolverlos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'P19_Calific. Oposición'!$A$44:$A$54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'P19_Calific. Oposición'!$D$44:$D$54</c:f>
              <c:numCache>
                <c:formatCode>####.0%</c:formatCode>
                <c:ptCount val="11"/>
                <c:pt idx="0" formatCode="###0.0%">
                  <c:v>4.3062200956937795E-2</c:v>
                </c:pt>
                <c:pt idx="1">
                  <c:v>9.5693779904306216E-3</c:v>
                </c:pt>
                <c:pt idx="2" formatCode="###0.0%">
                  <c:v>6.6985645933014357E-2</c:v>
                </c:pt>
                <c:pt idx="3" formatCode="###0.0%">
                  <c:v>0.15311004784688995</c:v>
                </c:pt>
                <c:pt idx="4" formatCode="###0.0%">
                  <c:v>0.20095693779904306</c:v>
                </c:pt>
                <c:pt idx="5" formatCode="###0.0%">
                  <c:v>0.31100478468899523</c:v>
                </c:pt>
                <c:pt idx="6" formatCode="###0.0%">
                  <c:v>0.14354066985645933</c:v>
                </c:pt>
                <c:pt idx="7" formatCode="###0.0%">
                  <c:v>4.784688995215311E-2</c:v>
                </c:pt>
                <c:pt idx="8" formatCode="###0.0%">
                  <c:v>1.9138755980861243E-2</c:v>
                </c:pt>
                <c:pt idx="9">
                  <c:v>4.7846889952153108E-3</c:v>
                </c:pt>
                <c:pt idx="10" formatCode="###0.0%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30-4196-B17B-911E74B229EE}"/>
            </c:ext>
          </c:extLst>
        </c:ser>
        <c:ser>
          <c:idx val="3"/>
          <c:order val="3"/>
          <c:tx>
            <c:strRef>
              <c:f>'P19_Calific. Oposición'!$E$43</c:f>
              <c:strCache>
                <c:ptCount val="1"/>
                <c:pt idx="0">
                  <c:v>No es consciente de los problemas de Navarra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'P19_Calific. Oposición'!$A$44:$A$54</c:f>
              <c:strCache>
                <c:ptCount val="11"/>
                <c:pt idx="0">
                  <c:v>MUY MALA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MUY BUENA</c:v>
                </c:pt>
              </c:strCache>
            </c:strRef>
          </c:cat>
          <c:val>
            <c:numRef>
              <c:f>'P19_Calific. Oposición'!$E$44:$E$54</c:f>
              <c:numCache>
                <c:formatCode>####.0%</c:formatCode>
                <c:ptCount val="11"/>
                <c:pt idx="0" formatCode="###0.0%">
                  <c:v>7.7738515901060068E-2</c:v>
                </c:pt>
                <c:pt idx="1">
                  <c:v>3.5335689045936395E-3</c:v>
                </c:pt>
                <c:pt idx="2" formatCode="###0.0%">
                  <c:v>6.0070671378091876E-2</c:v>
                </c:pt>
                <c:pt idx="3" formatCode="###0.0%">
                  <c:v>0.12720848056537101</c:v>
                </c:pt>
                <c:pt idx="4" formatCode="###0.0%">
                  <c:v>0.16607773851590102</c:v>
                </c:pt>
                <c:pt idx="5" formatCode="###0.0%">
                  <c:v>0.31802120141342755</c:v>
                </c:pt>
                <c:pt idx="6" formatCode="###0.0%">
                  <c:v>0.1166077738515901</c:v>
                </c:pt>
                <c:pt idx="7" formatCode="###0.0%">
                  <c:v>7.4204946996466431E-2</c:v>
                </c:pt>
                <c:pt idx="8" formatCode="###0.0%">
                  <c:v>4.2402826855123671E-2</c:v>
                </c:pt>
                <c:pt idx="9" formatCode="###0.0%">
                  <c:v>0</c:v>
                </c:pt>
                <c:pt idx="10" formatCode="###0.0%">
                  <c:v>1.4134275618374558E-2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30-4196-B17B-911E74B22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1619504"/>
        <c:axId val="491615896"/>
      </c:lineChart>
      <c:catAx>
        <c:axId val="4916195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5896"/>
        <c:crosses val="autoZero"/>
        <c:auto val="1"/>
        <c:lblAlgn val="ctr"/>
        <c:lblOffset val="100"/>
        <c:noMultiLvlLbl val="0"/>
      </c:catAx>
      <c:valAx>
        <c:axId val="49161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91619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Valoración de los diferentes</a:t>
            </a:r>
            <a:r>
              <a:rPr lang="en-US" sz="1200" baseline="0"/>
              <a:t> actores inscritos en la acción de Gobierno. Navarra 2018</a:t>
            </a: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'P19_Calific. Oposición'!$B$26</c:f>
              <c:strCache>
                <c:ptCount val="1"/>
                <c:pt idx="0">
                  <c:v>Ubicación ideológica</c:v>
                </c:pt>
              </c:strCache>
            </c:strRef>
          </c:tx>
          <c:spPr>
            <a:solidFill>
              <a:srgbClr val="FF0000"/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'P19_Calific. Oposición'!$A$27:$A$29</c:f>
              <c:strCache>
                <c:ptCount val="3"/>
                <c:pt idx="0">
                  <c:v>Actividad del Gobierno</c:v>
                </c:pt>
                <c:pt idx="1">
                  <c:v>Gestión de la Presidenta</c:v>
                </c:pt>
                <c:pt idx="2">
                  <c:v>Labor de la Oposición</c:v>
                </c:pt>
              </c:strCache>
            </c:strRef>
          </c:cat>
          <c:val>
            <c:numRef>
              <c:f>'P19_Calific. Oposición'!$B$27:$B$29</c:f>
              <c:numCache>
                <c:formatCode>0.00</c:formatCode>
                <c:ptCount val="3"/>
                <c:pt idx="0">
                  <c:v>4.968152866242038</c:v>
                </c:pt>
                <c:pt idx="1">
                  <c:v>4.9904051172707895</c:v>
                </c:pt>
                <c:pt idx="2">
                  <c:v>3.9291166848418762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75-4F45-96D7-C20F63C8432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484933048"/>
        <c:axId val="484934360"/>
        <c:axId val="0"/>
      </c:bar3DChart>
      <c:catAx>
        <c:axId val="484933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'P19_Calific. Oposición'!$B$74:$E$75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'P19_Calific. Oposición'!$B$76:$E$76</c:f>
              <c:numCache>
                <c:formatCode>0.00</c:formatCode>
                <c:ptCount val="4"/>
                <c:pt idx="0">
                  <c:v>3.4150943396226414</c:v>
                </c:pt>
                <c:pt idx="1">
                  <c:v>3.2865497076023384</c:v>
                </c:pt>
                <c:pt idx="2">
                  <c:v>4.3540669856459333</c:v>
                </c:pt>
                <c:pt idx="3">
                  <c:v>4.4593639575971737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96-4ECE-828F-6E63B8F91B4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'P19_Calific. Oposición'!$A$82</c:f>
              <c:strCache>
                <c:ptCount val="1"/>
                <c:pt idx="0">
                  <c:v>Oposición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'P19_Calific. Oposición'!$B$80:$E$81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'P19_Calific. Oposición'!$B$82:$E$82</c:f>
              <c:numCache>
                <c:formatCode>0.00</c:formatCode>
                <c:ptCount val="4"/>
                <c:pt idx="0">
                  <c:v>3.4150943396226414</c:v>
                </c:pt>
                <c:pt idx="1">
                  <c:v>3.2865497076023384</c:v>
                </c:pt>
                <c:pt idx="2">
                  <c:v>4.3540669856459333</c:v>
                </c:pt>
                <c:pt idx="3">
                  <c:v>4.4593639575971737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8-49F1-AC7A-D5FF033C1B51}"/>
            </c:ext>
          </c:extLst>
        </c:ser>
        <c:ser>
          <c:idx val="1"/>
          <c:order val="1"/>
          <c:tx>
            <c:strRef>
              <c:f>'P19_Calific. Oposición'!$A$83</c:f>
              <c:strCache>
                <c:ptCount val="1"/>
                <c:pt idx="0">
                  <c:v>Presidenta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'P19_Calific. Oposición'!$B$80:$E$81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'P19_Calific. Oposición'!$B$83:$E$83</c:f>
              <c:numCache>
                <c:formatCode>0.00</c:formatCode>
                <c:ptCount val="4"/>
                <c:pt idx="0">
                  <c:v>7.745454545454546</c:v>
                </c:pt>
                <c:pt idx="1">
                  <c:v>6.8608695652173912</c:v>
                </c:pt>
                <c:pt idx="2">
                  <c:v>3.7183098591549295</c:v>
                </c:pt>
                <c:pt idx="3">
                  <c:v>3.2233676975945014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8-49F1-AC7A-D5FF033C1B51}"/>
            </c:ext>
          </c:extLst>
        </c:ser>
        <c:ser>
          <c:idx val="2"/>
          <c:order val="2"/>
          <c:tx>
            <c:strRef>
              <c:f>'P19_Calific. Oposición'!$A$84</c:f>
              <c:strCache>
                <c:ptCount val="1"/>
                <c:pt idx="0">
                  <c:v>Gobierno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'P19_Calific. Oposición'!$B$80:$E$81</c:f>
              <c:multiLvlStrCache>
                <c:ptCount val="4"/>
                <c:lvl>
                  <c:pt idx="0">
                    <c:v>Este gobierno está resolviendo los problemas de Navarra</c:v>
                  </c:pt>
                  <c:pt idx="1">
                    <c:v>Sabe cómo resolver los problemas, pero necesita más tiempo</c:v>
                  </c:pt>
                  <c:pt idx="2">
                    <c:v>No sabe cómo resolverlos</c:v>
                  </c:pt>
                  <c:pt idx="3">
                    <c:v>No es consciente de los problemas de Navarra</c:v>
                  </c:pt>
                </c:lvl>
                <c:lvl>
                  <c:pt idx="0">
                    <c:v>Han pasado más de tres años desde que tomara posesión el actual Gobierno de Navarra, ¿cuál de las siguientes frases se acerca más a su opinión sobre este?</c:v>
                  </c:pt>
                </c:lvl>
              </c:multiLvlStrCache>
            </c:multiLvlStrRef>
          </c:cat>
          <c:val>
            <c:numRef>
              <c:f>'P19_Calific. Oposición'!$B$84:$E$84</c:f>
              <c:numCache>
                <c:formatCode>0.00</c:formatCode>
                <c:ptCount val="4"/>
                <c:pt idx="0">
                  <c:v>7.2545454545454549</c:v>
                </c:pt>
                <c:pt idx="1">
                  <c:v>6.4985507246376804</c:v>
                </c:pt>
                <c:pt idx="2">
                  <c:v>3.9485981308411207</c:v>
                </c:pt>
                <c:pt idx="3">
                  <c:v>3.4539249146757678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8-49F1-AC7A-D5FF033C1B5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84933048"/>
        <c:axId val="484934360"/>
      </c:barChart>
      <c:catAx>
        <c:axId val="484933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4360"/>
        <c:crosses val="autoZero"/>
        <c:auto val="1"/>
        <c:lblAlgn val="ctr"/>
        <c:lblOffset val="100"/>
        <c:noMultiLvlLbl val="0"/>
      </c:catAx>
      <c:valAx>
        <c:axId val="484934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84933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260989345412376E-2"/>
          <c:y val="0.17229816272965878"/>
          <c:w val="0.93832333586028338"/>
          <c:h val="0.42506323779929345"/>
        </c:manualLayout>
      </c:layout>
      <c:lineChart>
        <c:grouping val="standard"/>
        <c:varyColors val="0"/>
        <c:ser>
          <c:idx val="0"/>
          <c:order val="0"/>
          <c:spPr>
            <a:ln w="38100" cap="rnd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4046629037114868E-2"/>
                  <c:y val="-8.4832020997375936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B3-421E-982D-AE58701DD9B9}"/>
                </c:ext>
              </c:extLst>
            </c:dLbl>
            <c:dLbl>
              <c:idx val="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B3-421E-982D-AE58701DD9B9}"/>
                </c:ext>
              </c:extLst>
            </c:dLbl>
            <c:dLbl>
              <c:idx val="13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4B9-4EFC-9D2A-CD31D298502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'P19_2_Calif. OposiciónxVariable'!$A$3:$A$16</c:f>
              <c:strCache>
                <c:ptCount val="14"/>
                <c:pt idx="0">
                  <c:v>TOTAL (N: 942)</c:v>
                </c:pt>
                <c:pt idx="2">
                  <c:v>Zona de residencia (V: 0,151)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Nivel de estudios (V: 0,160)</c:v>
                </c:pt>
                <c:pt idx="10">
                  <c:v>  Sin formación-Primarios incompletos</c:v>
                </c:pt>
                <c:pt idx="11">
                  <c:v>  Primarios (Obligatorios y ESO)</c:v>
                </c:pt>
                <c:pt idx="12">
                  <c:v>  Secundarios</c:v>
                </c:pt>
                <c:pt idx="13">
                  <c:v>  Superiores</c:v>
                </c:pt>
              </c:strCache>
            </c:strRef>
          </c:cat>
          <c:val>
            <c:numRef>
              <c:f>'P19_2_Calif. OposiciónxVariable'!$B$3:$B$16</c:f>
              <c:numCache>
                <c:formatCode>0.0%</c:formatCode>
                <c:ptCount val="14"/>
                <c:pt idx="0" formatCode="0.00">
                  <c:v>3.9291166848418762</c:v>
                </c:pt>
                <c:pt idx="3" formatCode="0.00">
                  <c:v>3.4757281553398061</c:v>
                </c:pt>
                <c:pt idx="4" formatCode="0.00">
                  <c:v>3.5598290598290596</c:v>
                </c:pt>
                <c:pt idx="5" formatCode="0.00">
                  <c:v>3.8897637795275593</c:v>
                </c:pt>
                <c:pt idx="6" formatCode="0.00">
                  <c:v>4.0964912280701746</c:v>
                </c:pt>
                <c:pt idx="7" formatCode="0.00">
                  <c:v>4.5141509433962268</c:v>
                </c:pt>
                <c:pt idx="10" formatCode="0.00">
                  <c:v>4.8181818181818183</c:v>
                </c:pt>
                <c:pt idx="11" formatCode="0.00">
                  <c:v>4.31640625</c:v>
                </c:pt>
                <c:pt idx="12" formatCode="0.00">
                  <c:v>3.7857142857142856</c:v>
                </c:pt>
                <c:pt idx="13" formatCode="0.00">
                  <c:v>3.7117647058823526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7B3-421E-982D-AE58701DD9B9}"/>
            </c:ext>
          </c:extLst>
        </c:ser>
        <c:ser>
          <c:idx val="1"/>
          <c:order val="1"/>
          <c:spPr>
            <a:ln w="22225" cap="rnd" cmpd="sng" algn="ctr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strRef>
              <c:f>'P19_2_Calif. OposiciónxVariable'!$A$3:$A$16</c:f>
              <c:strCache>
                <c:ptCount val="14"/>
                <c:pt idx="0">
                  <c:v>TOTAL (N: 942)</c:v>
                </c:pt>
                <c:pt idx="2">
                  <c:v>Zona de residencia (V: 0,151)</c:v>
                </c:pt>
                <c:pt idx="3">
                  <c:v>  Norte</c:v>
                </c:pt>
                <c:pt idx="4">
                  <c:v>  Media</c:v>
                </c:pt>
                <c:pt idx="5">
                  <c:v>  Pamplona</c:v>
                </c:pt>
                <c:pt idx="6">
                  <c:v>  Comarca Pamplona</c:v>
                </c:pt>
                <c:pt idx="7">
                  <c:v>  Sur</c:v>
                </c:pt>
                <c:pt idx="9">
                  <c:v>Nivel de estudios (V: 0,160)</c:v>
                </c:pt>
                <c:pt idx="10">
                  <c:v>  Sin formación-Primarios incompletos</c:v>
                </c:pt>
                <c:pt idx="11">
                  <c:v>  Primarios (Obligatorios y ESO)</c:v>
                </c:pt>
                <c:pt idx="12">
                  <c:v>  Secundarios</c:v>
                </c:pt>
                <c:pt idx="13">
                  <c:v>  Superiores</c:v>
                </c:pt>
              </c:strCache>
            </c:strRef>
          </c:cat>
          <c:val>
            <c:numRef>
              <c:f>'P19_2_Calif. OposiciónxVariable'!$C$3:$C$16</c:f>
              <c:numCache>
                <c:formatCode>0.0%</c:formatCode>
                <c:ptCount val="14"/>
                <c:pt idx="3" formatCode="0.00">
                  <c:v>3.9291166848418762</c:v>
                </c:pt>
                <c:pt idx="4" formatCode="0.00">
                  <c:v>3.9291166848418762</c:v>
                </c:pt>
                <c:pt idx="5" formatCode="0.00">
                  <c:v>3.9291166848418762</c:v>
                </c:pt>
                <c:pt idx="6" formatCode="0.00">
                  <c:v>3.9291166848418762</c:v>
                </c:pt>
                <c:pt idx="7" formatCode="0.00">
                  <c:v>3.9291166848418762</c:v>
                </c:pt>
                <c:pt idx="8" formatCode="0.00">
                  <c:v>3.9291166848418762</c:v>
                </c:pt>
                <c:pt idx="9" formatCode="0.00">
                  <c:v>3.9291166848418762</c:v>
                </c:pt>
                <c:pt idx="10" formatCode="0.00">
                  <c:v>3.9291166848418762</c:v>
                </c:pt>
                <c:pt idx="11" formatCode="0.00">
                  <c:v>3.9291166848418762</c:v>
                </c:pt>
                <c:pt idx="12" formatCode="0.00">
                  <c:v>3.9291166848418762</c:v>
                </c:pt>
                <c:pt idx="13" formatCode="0.00">
                  <c:v>3.9291166848418762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57B3-421E-982D-AE58701DD9B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dk1">
                  <a:lumMod val="35000"/>
                  <a:lumOff val="65000"/>
                  <a:alpha val="33000"/>
                </a:schemeClr>
              </a:solidFill>
              <a:round/>
            </a:ln>
            <a:effectLst/>
          </c:spPr>
        </c:dropLines>
        <c:smooth val="0"/>
        <c:axId val="343786912"/>
        <c:axId val="343787240"/>
      </c:lineChart>
      <c:catAx>
        <c:axId val="343786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7240"/>
        <c:crosses val="autoZero"/>
        <c:auto val="1"/>
        <c:lblAlgn val="ctr"/>
        <c:lblOffset val="100"/>
        <c:noMultiLvlLbl val="0"/>
      </c:catAx>
      <c:valAx>
        <c:axId val="343787240"/>
        <c:scaling>
          <c:orientation val="minMax"/>
          <c:min val="2.5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spc="2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43786912"/>
        <c:crosses val="autoZero"/>
        <c:crossBetween val="between"/>
      </c:valAx>
      <c:spPr>
        <a:gradFill>
          <a:gsLst>
            <a:gs pos="100000">
              <a:schemeClr val="lt1">
                <a:lumMod val="95000"/>
              </a:schemeClr>
            </a:gs>
            <a:gs pos="0">
              <a:schemeClr val="lt1"/>
            </a:gs>
          </a:gsLst>
          <a:lin ang="5400000" scaled="0"/>
        </a:gradFill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'P11_Conocimiento Portavoces'!$B$16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'P11_Conocimiento Portavoces'!$A$17:$A$23</c:f>
              <c:strCache>
                <c:ptCount val="7"/>
                <c:pt idx="0">
                  <c:v>Mikel Buill / PODEMOS-AHAL DUGU</c:v>
                </c:pt>
                <c:pt idx="1">
                  <c:v>Marisa De Simón / I-E</c:v>
                </c:pt>
                <c:pt idx="2">
                  <c:v>Koldo Martínez / GEROA BAI</c:v>
                </c:pt>
                <c:pt idx="3">
                  <c:v>Bakartxo Ruiz / BILDU</c:v>
                </c:pt>
                <c:pt idx="4">
                  <c:v>Ana Beltrán / PPN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'P11_Conocimiento Portavoces'!$B$17:$B$23</c:f>
              <c:numCache>
                <c:formatCode>0.0%</c:formatCode>
                <c:ptCount val="7"/>
                <c:pt idx="0">
                  <c:v>0.185</c:v>
                </c:pt>
                <c:pt idx="1">
                  <c:v>0.19500000000000001</c:v>
                </c:pt>
                <c:pt idx="2">
                  <c:v>0.56499999999999995</c:v>
                </c:pt>
                <c:pt idx="3">
                  <c:v>0.57999999999999996</c:v>
                </c:pt>
                <c:pt idx="4">
                  <c:v>0.68</c:v>
                </c:pt>
                <c:pt idx="5">
                  <c:v>0.80700000000000005</c:v>
                </c:pt>
                <c:pt idx="6">
                  <c:v>0.81799999999999995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A6-4694-B94C-CD2D0869B776}"/>
            </c:ext>
          </c:extLst>
        </c:ser>
        <c:ser>
          <c:idx val="1"/>
          <c:order val="1"/>
          <c:tx>
            <c:strRef>
              <c:f>'P11_Conocimiento Portavoces'!$C$16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'P11_Conocimiento Portavoces'!$A$17:$A$23</c:f>
              <c:strCache>
                <c:ptCount val="7"/>
                <c:pt idx="0">
                  <c:v>Mikel Buill / PODEMOS-AHAL DUGU</c:v>
                </c:pt>
                <c:pt idx="1">
                  <c:v>Marisa De Simón / I-E</c:v>
                </c:pt>
                <c:pt idx="2">
                  <c:v>Koldo Martínez / GEROA BAI</c:v>
                </c:pt>
                <c:pt idx="3">
                  <c:v>Bakartxo Ruiz / BILDU</c:v>
                </c:pt>
                <c:pt idx="4">
                  <c:v>Ana Beltrán / PPN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'P11_Conocimiento Portavoces'!$C$17:$C$23</c:f>
              <c:numCache>
                <c:formatCode>0.0%</c:formatCode>
                <c:ptCount val="7"/>
                <c:pt idx="0">
                  <c:v>0.16600000000000001</c:v>
                </c:pt>
                <c:pt idx="1">
                  <c:v>0.17400000000000002</c:v>
                </c:pt>
                <c:pt idx="2">
                  <c:v>0.40199999999999997</c:v>
                </c:pt>
                <c:pt idx="3">
                  <c:v>0.37</c:v>
                </c:pt>
                <c:pt idx="4">
                  <c:v>0.42699999999999999</c:v>
                </c:pt>
                <c:pt idx="5">
                  <c:v>0.56500000000000006</c:v>
                </c:pt>
                <c:pt idx="6">
                  <c:v>0.57500000000000007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A6-4694-B94C-CD2D0869B776}"/>
            </c:ext>
          </c:extLst>
        </c:ser>
        <c:ser>
          <c:idx val="2"/>
          <c:order val="2"/>
          <c:tx>
            <c:strRef>
              <c:f>'P11_Conocimiento Portavoces'!$D$16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'P11_Conocimiento Portavoces'!$A$17:$A$23</c:f>
              <c:strCache>
                <c:ptCount val="7"/>
                <c:pt idx="0">
                  <c:v>Mikel Buill / PODEMOS-AHAL DUGU</c:v>
                </c:pt>
                <c:pt idx="1">
                  <c:v>Marisa De Simón / I-E</c:v>
                </c:pt>
                <c:pt idx="2">
                  <c:v>Koldo Martínez / GEROA BAI</c:v>
                </c:pt>
                <c:pt idx="3">
                  <c:v>Bakartxo Ruiz / BILDU</c:v>
                </c:pt>
                <c:pt idx="4">
                  <c:v>Ana Beltrán / PPN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'P11_Conocimiento Portavoces'!$D$17:$D$23</c:f>
              <c:numCache>
                <c:formatCode>0.0%</c:formatCode>
                <c:ptCount val="7"/>
                <c:pt idx="0">
                  <c:v>0.42399999999999999</c:v>
                </c:pt>
                <c:pt idx="1">
                  <c:v>0.41799999999999998</c:v>
                </c:pt>
                <c:pt idx="2">
                  <c:v>0.439</c:v>
                </c:pt>
                <c:pt idx="3">
                  <c:v>0.41299999999999998</c:v>
                </c:pt>
                <c:pt idx="4">
                  <c:v>0.40300000000000002</c:v>
                </c:pt>
                <c:pt idx="5">
                  <c:v>0.63200000000000001</c:v>
                </c:pt>
                <c:pt idx="6">
                  <c:v>0.63500000000000001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A6-4694-B94C-CD2D0869B77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48602080"/>
        <c:axId val="248607656"/>
      </c:barChart>
      <c:catAx>
        <c:axId val="248602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8607656"/>
        <c:crosses val="autoZero"/>
        <c:auto val="1"/>
        <c:lblAlgn val="ctr"/>
        <c:lblOffset val="100"/>
        <c:noMultiLvlLbl val="0"/>
      </c:catAx>
      <c:valAx>
        <c:axId val="248607656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crossAx val="248602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'P11_Conocimiento Portavoces'!$B$35</c:f>
              <c:strCache>
                <c:ptCount val="1"/>
                <c:pt idx="0">
                  <c:v>2018-17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'P11_Conocimiento Portavoces'!$A$36:$A$42</c:f>
              <c:strCache>
                <c:ptCount val="7"/>
                <c:pt idx="0">
                  <c:v>María Chivite / PSN</c:v>
                </c:pt>
                <c:pt idx="1">
                  <c:v>Javier Esparza / UPN</c:v>
                </c:pt>
                <c:pt idx="2">
                  <c:v>Ana Beltrán / PPN</c:v>
                </c:pt>
                <c:pt idx="3">
                  <c:v>Bakartxo Ruiz / BILDU</c:v>
                </c:pt>
                <c:pt idx="4">
                  <c:v>Koldo Martínez / GEROA BAI</c:v>
                </c:pt>
                <c:pt idx="5">
                  <c:v>Marisa De Simón / I-E</c:v>
                </c:pt>
                <c:pt idx="6">
                  <c:v>Mikel Buill / PODEMOS-AHAL DUGU</c:v>
                </c:pt>
              </c:strCache>
            </c:strRef>
          </c:cat>
          <c:val>
            <c:numRef>
              <c:f>'P11_Conocimiento Portavoces'!$B$36:$B$42</c:f>
              <c:numCache>
                <c:formatCode>0.0%</c:formatCode>
                <c:ptCount val="7"/>
                <c:pt idx="0">
                  <c:v>0.24299999999999988</c:v>
                </c:pt>
                <c:pt idx="1">
                  <c:v>0.24199999999999999</c:v>
                </c:pt>
                <c:pt idx="2">
                  <c:v>0.25300000000000006</c:v>
                </c:pt>
                <c:pt idx="3">
                  <c:v>0.20999999999999996</c:v>
                </c:pt>
                <c:pt idx="4">
                  <c:v>0.16299999999999998</c:v>
                </c:pt>
                <c:pt idx="5">
                  <c:v>2.0999999999999991E-2</c:v>
                </c:pt>
                <c:pt idx="6">
                  <c:v>1.8999999999999989E-2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42-467F-AAFC-F5B436792EA3}"/>
            </c:ext>
          </c:extLst>
        </c:ser>
        <c:ser>
          <c:idx val="1"/>
          <c:order val="1"/>
          <c:tx>
            <c:strRef>
              <c:f>'P11_Conocimiento Portavoces'!$C$35</c:f>
              <c:strCache>
                <c:ptCount val="1"/>
                <c:pt idx="0">
                  <c:v>2018-16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-1.3430856339691892E-16"/>
                  <c:y val="-1.317956938437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3C7-4117-ABE9-70D970AB24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'P11_Conocimiento Portavoces'!$A$36:$A$42</c:f>
              <c:strCache>
                <c:ptCount val="7"/>
                <c:pt idx="0">
                  <c:v>María Chivite / PSN</c:v>
                </c:pt>
                <c:pt idx="1">
                  <c:v>Javier Esparza / UPN</c:v>
                </c:pt>
                <c:pt idx="2">
                  <c:v>Ana Beltrán / PPN</c:v>
                </c:pt>
                <c:pt idx="3">
                  <c:v>Bakartxo Ruiz / BILDU</c:v>
                </c:pt>
                <c:pt idx="4">
                  <c:v>Koldo Martínez / GEROA BAI</c:v>
                </c:pt>
                <c:pt idx="5">
                  <c:v>Marisa De Simón / I-E</c:v>
                </c:pt>
                <c:pt idx="6">
                  <c:v>Mikel Buill / PODEMOS-AHAL DUGU</c:v>
                </c:pt>
              </c:strCache>
            </c:strRef>
          </c:cat>
          <c:val>
            <c:numRef>
              <c:f>'P11_Conocimiento Portavoces'!$C$36:$C$42</c:f>
              <c:numCache>
                <c:formatCode>0.0%</c:formatCode>
                <c:ptCount val="7"/>
                <c:pt idx="0">
                  <c:v>0.18299999999999994</c:v>
                </c:pt>
                <c:pt idx="1">
                  <c:v>0.17500000000000004</c:v>
                </c:pt>
                <c:pt idx="2">
                  <c:v>0.27700000000000002</c:v>
                </c:pt>
                <c:pt idx="3">
                  <c:v>0.16699999999999998</c:v>
                </c:pt>
                <c:pt idx="4">
                  <c:v>0.12599999999999995</c:v>
                </c:pt>
                <c:pt idx="5">
                  <c:v>-0.22299999999999998</c:v>
                </c:pt>
                <c:pt idx="6">
                  <c:v>-0.23899999999999999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42-467F-AAFC-F5B436792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1199256"/>
        <c:axId val="591199912"/>
      </c:barChart>
      <c:catAx>
        <c:axId val="59119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1199912"/>
        <c:crosses val="autoZero"/>
        <c:auto val="1"/>
        <c:lblAlgn val="ctr"/>
        <c:lblOffset val="100"/>
        <c:noMultiLvlLbl val="0"/>
      </c:catAx>
      <c:valAx>
        <c:axId val="5911999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9119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'P11_Conoc-ubicación Portavoces'!$B$1</c:f>
              <c:strCache>
                <c:ptCount val="1"/>
                <c:pt idx="0">
                  <c:v>Identifica al Partavoz 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'P11_Conoc-ubicación Portavoces'!$A$2:$A$8</c:f>
              <c:strCache>
                <c:ptCount val="7"/>
                <c:pt idx="0">
                  <c:v>Mikel Buill / PODEMOS-AHAL DUGU</c:v>
                </c:pt>
                <c:pt idx="1">
                  <c:v>Bakartxo Ruiz / BILDU</c:v>
                </c:pt>
                <c:pt idx="2">
                  <c:v>Ana Beltrán / PPN</c:v>
                </c:pt>
                <c:pt idx="3">
                  <c:v>Koldo Martínez / GEROA BAI</c:v>
                </c:pt>
                <c:pt idx="4">
                  <c:v>Marisa De Simón / I-E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'P11_Conoc-ubicación Portavoces'!$B$2:$B$8</c:f>
              <c:numCache>
                <c:formatCode>0.0%</c:formatCode>
                <c:ptCount val="7"/>
                <c:pt idx="0">
                  <c:v>0.59299999999999997</c:v>
                </c:pt>
                <c:pt idx="1">
                  <c:v>0.63700000000000001</c:v>
                </c:pt>
                <c:pt idx="2">
                  <c:v>0.64400000000000002</c:v>
                </c:pt>
                <c:pt idx="3">
                  <c:v>0.69599999999999995</c:v>
                </c:pt>
                <c:pt idx="4">
                  <c:v>0.70399999999999996</c:v>
                </c:pt>
                <c:pt idx="5">
                  <c:v>0.79400000000000004</c:v>
                </c:pt>
                <c:pt idx="6">
                  <c:v>0.81399999999999995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60-4ED5-8C94-0D23DA7D85A9}"/>
            </c:ext>
          </c:extLst>
        </c:ser>
        <c:ser>
          <c:idx val="1"/>
          <c:order val="1"/>
          <c:tx>
            <c:strRef>
              <c:f>'P11_Conoc-ubicación Portavoces'!$C$1</c:f>
              <c:strCache>
                <c:ptCount val="1"/>
                <c:pt idx="0">
                  <c:v>No identifica al Portavoz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'P11_Conoc-ubicación Portavoces'!$A$2:$A$8</c:f>
              <c:strCache>
                <c:ptCount val="7"/>
                <c:pt idx="0">
                  <c:v>Mikel Buill / PODEMOS-AHAL DUGU</c:v>
                </c:pt>
                <c:pt idx="1">
                  <c:v>Bakartxo Ruiz / BILDU</c:v>
                </c:pt>
                <c:pt idx="2">
                  <c:v>Ana Beltrán / PPN</c:v>
                </c:pt>
                <c:pt idx="3">
                  <c:v>Koldo Martínez / GEROA BAI</c:v>
                </c:pt>
                <c:pt idx="4">
                  <c:v>Marisa De Simón / I-E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'P11_Conoc-ubicación Portavoces'!$C$2:$C$8</c:f>
              <c:numCache>
                <c:formatCode>0.0%</c:formatCode>
                <c:ptCount val="7"/>
                <c:pt idx="0">
                  <c:v>0.16400000000000001</c:v>
                </c:pt>
                <c:pt idx="1">
                  <c:v>0.152</c:v>
                </c:pt>
                <c:pt idx="2">
                  <c:v>0.159</c:v>
                </c:pt>
                <c:pt idx="3">
                  <c:v>0.128</c:v>
                </c:pt>
                <c:pt idx="4">
                  <c:v>0.124</c:v>
                </c:pt>
                <c:pt idx="5">
                  <c:v>9.2999999999999999E-2</c:v>
                </c:pt>
                <c:pt idx="6">
                  <c:v>9.0999999999999998E-2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60-4ED5-8C94-0D23DA7D85A9}"/>
            </c:ext>
          </c:extLst>
        </c:ser>
        <c:ser>
          <c:idx val="2"/>
          <c:order val="2"/>
          <c:tx>
            <c:strRef>
              <c:f>'P11_Conoc-ubicación Portavoces'!$D$1</c:f>
              <c:strCache>
                <c:ptCount val="1"/>
                <c:pt idx="0">
                  <c:v>No sabe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'P11_Conoc-ubicación Portavoces'!$A$2:$A$8</c:f>
              <c:strCache>
                <c:ptCount val="7"/>
                <c:pt idx="0">
                  <c:v>Mikel Buill / PODEMOS-AHAL DUGU</c:v>
                </c:pt>
                <c:pt idx="1">
                  <c:v>Bakartxo Ruiz / BILDU</c:v>
                </c:pt>
                <c:pt idx="2">
                  <c:v>Ana Beltrán / PPN</c:v>
                </c:pt>
                <c:pt idx="3">
                  <c:v>Koldo Martínez / GEROA BAI</c:v>
                </c:pt>
                <c:pt idx="4">
                  <c:v>Marisa De Simón / I-E</c:v>
                </c:pt>
                <c:pt idx="5">
                  <c:v>Javier Esparza / UPN</c:v>
                </c:pt>
                <c:pt idx="6">
                  <c:v>María Chivite / PSN</c:v>
                </c:pt>
              </c:strCache>
            </c:strRef>
          </c:cat>
          <c:val>
            <c:numRef>
              <c:f>'P11_Conoc-ubicación Portavoces'!$D$2:$D$8</c:f>
              <c:numCache>
                <c:formatCode>0.0%</c:formatCode>
                <c:ptCount val="7"/>
                <c:pt idx="0">
                  <c:v>0.24299999999999999</c:v>
                </c:pt>
                <c:pt idx="1">
                  <c:v>0.21099999999999997</c:v>
                </c:pt>
                <c:pt idx="2">
                  <c:v>0.19699999999999995</c:v>
                </c:pt>
                <c:pt idx="3">
                  <c:v>0.17600000000000005</c:v>
                </c:pt>
                <c:pt idx="4">
                  <c:v>0.17200000000000004</c:v>
                </c:pt>
                <c:pt idx="5">
                  <c:v>0.11299999999999999</c:v>
                </c:pt>
                <c:pt idx="6">
                  <c:v>9.5000000000000084E-2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60-4ED5-8C94-0D23DA7D85A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388555656"/>
        <c:axId val="388555328"/>
      </c:barChart>
      <c:catAx>
        <c:axId val="388555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88555328"/>
        <c:crosses val="autoZero"/>
        <c:auto val="1"/>
        <c:lblAlgn val="ctr"/>
        <c:lblOffset val="100"/>
        <c:noMultiLvlLbl val="0"/>
      </c:catAx>
      <c:valAx>
        <c:axId val="388555328"/>
        <c:scaling>
          <c:orientation val="minMax"/>
          <c:max val="1"/>
          <c:min val="0"/>
        </c:scaling>
        <c:delete val="1"/>
        <c:axPos val="b"/>
        <c:numFmt formatCode="0.0%" sourceLinked="0"/>
        <c:majorTickMark val="none"/>
        <c:minorTickMark val="none"/>
        <c:tickLblPos val="nextTo"/>
        <c:crossAx val="3885556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CONOCIMIENTO DEL PORTAVOZ E IDENTIFICACIÓN CON EL PARTIDO</a:t>
            </a:r>
          </a:p>
          <a:p>
            <a:pPr>
              <a:defRPr/>
            </a:pPr>
            <a:r>
              <a:rPr lang="es-ES" sz="1400" b="1" i="0" baseline="0">
                <a:effectLst/>
              </a:rPr>
              <a:t>Distancia entre valores, 2017/2016 </a:t>
            </a:r>
            <a:endParaRPr lang="es-ES" sz="1400" b="1">
              <a:effectLst/>
            </a:endParaRPr>
          </a:p>
        </c:rich>
      </c:tx>
      <c:layout>
        <c:manualLayout>
          <c:xMode val="edge"/>
          <c:yMode val="edge"/>
          <c:x val="0.1646473381578748"/>
          <c:y val="1.9920877237284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'P11_Conoc-ubicación Portavoces'!$B$118</c:f>
              <c:strCache>
                <c:ptCount val="1"/>
                <c:pt idx="0">
                  <c:v>2017-2016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6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90-4DDE-A6B3-726D39C55E8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'P11_Conoc-ubicación Portavoces'!$A$119:$A$125</c:f>
              <c:strCache>
                <c:ptCount val="7"/>
                <c:pt idx="0">
                  <c:v>Adolfo Araiz / BILDU</c:v>
                </c:pt>
                <c:pt idx="1">
                  <c:v>Ana Beltrán / PPN</c:v>
                </c:pt>
                <c:pt idx="2">
                  <c:v>María Chivite / PSN</c:v>
                </c:pt>
                <c:pt idx="3">
                  <c:v>Javier Esparza / UPN</c:v>
                </c:pt>
                <c:pt idx="4">
                  <c:v>Koldo Martínez / GEROA BAI</c:v>
                </c:pt>
                <c:pt idx="5">
                  <c:v>J. Miguel Nuin - Marisa de Simón / I-E</c:v>
                </c:pt>
                <c:pt idx="6">
                  <c:v>Laura Pérez - Mikel Buill / PODEMOS-AHAL DUGU</c:v>
                </c:pt>
              </c:strCache>
            </c:strRef>
          </c:cat>
          <c:val>
            <c:numRef>
              <c:f>'P11_Conoc-ubicación Portavoces'!$B$119:$B$125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0-4DDE-A6B3-726D39C55E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7137816"/>
        <c:axId val="477755784"/>
      </c:barChart>
      <c:catAx>
        <c:axId val="4771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755784"/>
        <c:crosses val="autoZero"/>
        <c:auto val="1"/>
        <c:lblAlgn val="ctr"/>
        <c:lblOffset val="100"/>
        <c:noMultiLvlLbl val="0"/>
      </c:catAx>
      <c:valAx>
        <c:axId val="47775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13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 b="1" i="0" baseline="0">
                <a:effectLst/>
              </a:rPr>
              <a:t>CONOCIMIENTO DEL PORTAVOZ</a:t>
            </a:r>
          </a:p>
          <a:p>
            <a:pPr>
              <a:defRPr/>
            </a:pPr>
            <a:r>
              <a:rPr lang="es-ES" sz="1400" b="1" i="0" baseline="0">
                <a:effectLst/>
              </a:rPr>
              <a:t>Distancia entre valores, 2017/2016 </a:t>
            </a:r>
            <a:endParaRPr lang="es-ES" sz="1400" b="1">
              <a:effectLst/>
            </a:endParaRPr>
          </a:p>
        </c:rich>
      </c:tx>
      <c:layout>
        <c:manualLayout>
          <c:xMode val="edge"/>
          <c:yMode val="edge"/>
          <c:x val="0.35886699133706551"/>
          <c:y val="2.38425196850393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'P11_Conoc-ubicación Portavoces'!$B$118</c:f>
              <c:strCache>
                <c:ptCount val="1"/>
                <c:pt idx="0">
                  <c:v>2017-2016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'P11_Conoc-ubicación Portavoces'!$A$136:$A$142</c:f>
              <c:strCache>
                <c:ptCount val="7"/>
                <c:pt idx="0">
                  <c:v>Adolfo Araiz</c:v>
                </c:pt>
                <c:pt idx="1">
                  <c:v>Ana Beltrán</c:v>
                </c:pt>
                <c:pt idx="2">
                  <c:v>María Chivite</c:v>
                </c:pt>
                <c:pt idx="3">
                  <c:v>Javier Esparza</c:v>
                </c:pt>
                <c:pt idx="4">
                  <c:v>Koldo Martínez</c:v>
                </c:pt>
                <c:pt idx="5">
                  <c:v>J. Miguel Nuin - Marisa de Simón</c:v>
                </c:pt>
                <c:pt idx="6">
                  <c:v>Laura Pérez - Mikel Buill</c:v>
                </c:pt>
              </c:strCache>
            </c:strRef>
          </c:cat>
          <c:val>
            <c:numRef>
              <c:f>'P11_Conoc-ubicación Portavoces'!$B$136:$B$142</c:f>
              <c:numCache>
                <c:formatCode>0.00%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3-4D65-AF7F-D4E9459D3D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77137816"/>
        <c:axId val="477755784"/>
      </c:barChart>
      <c:catAx>
        <c:axId val="477137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755784"/>
        <c:crosses val="autoZero"/>
        <c:auto val="1"/>
        <c:lblAlgn val="ctr"/>
        <c:lblOffset val="100"/>
        <c:noMultiLvlLbl val="0"/>
      </c:catAx>
      <c:valAx>
        <c:axId val="477755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477137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'P11_Conoc-ubicación Portavoces'!$B$35</c:f>
              <c:strCache>
                <c:ptCount val="1"/>
                <c:pt idx="0">
                  <c:v>2018-17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'P11_Conoc-ubicación Portavoces'!$A$36:$A$42</c:f>
              <c:strCache>
                <c:ptCount val="7"/>
                <c:pt idx="0">
                  <c:v>María Chivite / PSN</c:v>
                </c:pt>
                <c:pt idx="1">
                  <c:v>Javier Esparza / UPN</c:v>
                </c:pt>
                <c:pt idx="2">
                  <c:v>Ana Beltrán / PPN</c:v>
                </c:pt>
                <c:pt idx="3">
                  <c:v>Koldo Martínez / GEROA BAI</c:v>
                </c:pt>
                <c:pt idx="4">
                  <c:v>Bakartxo Ruiz / BILDU</c:v>
                </c:pt>
                <c:pt idx="5">
                  <c:v>Marisa De Simón / I-E</c:v>
                </c:pt>
                <c:pt idx="6">
                  <c:v>Mikel Buill / PODEMOS-AHAL DUGU</c:v>
                </c:pt>
              </c:strCache>
            </c:strRef>
          </c:cat>
          <c:val>
            <c:numRef>
              <c:f>'P11_Conoc-ubicación Portavoces'!$B$36:$B$42</c:f>
              <c:numCache>
                <c:formatCode>0.0%</c:formatCode>
                <c:ptCount val="7"/>
                <c:pt idx="0">
                  <c:v>0.122</c:v>
                </c:pt>
                <c:pt idx="1">
                  <c:v>0.11575800000000003</c:v>
                </c:pt>
                <c:pt idx="2">
                  <c:v>5.7920000000000027E-2</c:v>
                </c:pt>
                <c:pt idx="3">
                  <c:v>4.6239999999999948E-2</c:v>
                </c:pt>
                <c:pt idx="4">
                  <c:v>3.6459999999999992E-2</c:v>
                </c:pt>
                <c:pt idx="5">
                  <c:v>-7.2000000000002617E-4</c:v>
                </c:pt>
                <c:pt idx="6">
                  <c:v>7.049999999999973E-4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E3-4231-99D1-2A04A1838901}"/>
            </c:ext>
          </c:extLst>
        </c:ser>
        <c:ser>
          <c:idx val="1"/>
          <c:order val="1"/>
          <c:tx>
            <c:strRef>
              <c:f>'P11_Conoc-ubicación Portavoces'!$C$35</c:f>
              <c:strCache>
                <c:ptCount val="1"/>
                <c:pt idx="0">
                  <c:v>2018-16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-1.3430856339691892E-16"/>
                  <c:y val="-1.317956938437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9B-4A31-B767-780BCE9FF68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'P11_Conoc-ubicación Portavoces'!$A$36:$A$42</c:f>
              <c:strCache>
                <c:ptCount val="7"/>
                <c:pt idx="0">
                  <c:v>María Chivite / PSN</c:v>
                </c:pt>
                <c:pt idx="1">
                  <c:v>Javier Esparza / UPN</c:v>
                </c:pt>
                <c:pt idx="2">
                  <c:v>Ana Beltrán / PPN</c:v>
                </c:pt>
                <c:pt idx="3">
                  <c:v>Koldo Martínez / GEROA BAI</c:v>
                </c:pt>
                <c:pt idx="4">
                  <c:v>Bakartxo Ruiz / BILDU</c:v>
                </c:pt>
                <c:pt idx="5">
                  <c:v>Marisa De Simón / I-E</c:v>
                </c:pt>
                <c:pt idx="6">
                  <c:v>Mikel Buill / PODEMOS-AHAL DUGU</c:v>
                </c:pt>
              </c:strCache>
            </c:strRef>
          </c:cat>
          <c:val>
            <c:numRef>
              <c:f>'P11_Conoc-ubicación Portavoces'!$C$36:$C$42</c:f>
              <c:numCache>
                <c:formatCode>0.0%</c:formatCode>
                <c:ptCount val="7"/>
                <c:pt idx="0">
                  <c:v>8.1000000000000072E-2</c:v>
                </c:pt>
                <c:pt idx="1">
                  <c:v>9.9758000000000013E-2</c:v>
                </c:pt>
                <c:pt idx="2">
                  <c:v>0.13092000000000004</c:v>
                </c:pt>
                <c:pt idx="3">
                  <c:v>6.3239999999999907E-2</c:v>
                </c:pt>
                <c:pt idx="4">
                  <c:v>2.3460000000000036E-2</c:v>
                </c:pt>
                <c:pt idx="5">
                  <c:v>-0.16372</c:v>
                </c:pt>
                <c:pt idx="6">
                  <c:v>-0.27029500000000001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E3-4231-99D1-2A04A1838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91199256"/>
        <c:axId val="591199912"/>
      </c:barChart>
      <c:catAx>
        <c:axId val="591199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91199912"/>
        <c:crosses val="autoZero"/>
        <c:auto val="1"/>
        <c:lblAlgn val="ctr"/>
        <c:lblOffset val="100"/>
        <c:noMultiLvlLbl val="0"/>
      </c:catAx>
      <c:valAx>
        <c:axId val="591199912"/>
        <c:scaling>
          <c:orientation val="minMax"/>
        </c:scaling>
        <c:delete val="1"/>
        <c:axPos val="l"/>
        <c:numFmt formatCode="0.0%" sourceLinked="1"/>
        <c:majorTickMark val="none"/>
        <c:minorTickMark val="none"/>
        <c:tickLblPos val="nextTo"/>
        <c:crossAx val="591199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230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b="0" kern="1200" spc="20" baseline="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 cmpd="sng" algn="ctr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  <a:alpha val="33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/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Relationship Id="rId4" Type="http://schemas.openxmlformats.org/officeDocument/2006/relationships/chart" Target="../charts/chart2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Relationship Id="rId4" Type="http://schemas.openxmlformats.org/officeDocument/2006/relationships/chart" Target="../charts/chart3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95250</xdr:rowOff>
    </xdr:from>
    <xdr:to>
      <xdr:col>15</xdr:col>
      <xdr:colOff>295275</xdr:colOff>
      <xdr:row>12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A60BBC-4E3F-47DA-9A5A-70526ABD0F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115</xdr:row>
      <xdr:rowOff>0</xdr:rowOff>
    </xdr:from>
    <xdr:to>
      <xdr:col>15</xdr:col>
      <xdr:colOff>695325</xdr:colOff>
      <xdr:row>132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240405C-926F-4529-B722-AC42427F1D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131</xdr:row>
      <xdr:rowOff>142875</xdr:rowOff>
    </xdr:from>
    <xdr:to>
      <xdr:col>15</xdr:col>
      <xdr:colOff>609600</xdr:colOff>
      <xdr:row>148</xdr:row>
      <xdr:rowOff>142875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5434D6C-7FD9-4065-BC92-3FA9CB5790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676275</xdr:colOff>
      <xdr:row>13</xdr:row>
      <xdr:rowOff>90486</xdr:rowOff>
    </xdr:from>
    <xdr:to>
      <xdr:col>15</xdr:col>
      <xdr:colOff>257175</xdr:colOff>
      <xdr:row>30</xdr:row>
      <xdr:rowOff>161924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B0E8A964-13C1-417C-B82D-5560412FDC6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647698</xdr:colOff>
      <xdr:row>31</xdr:row>
      <xdr:rowOff>166687</xdr:rowOff>
    </xdr:from>
    <xdr:to>
      <xdr:col>15</xdr:col>
      <xdr:colOff>9525</xdr:colOff>
      <xdr:row>47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3121D62D-5966-4455-9690-365F16BECB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31</xdr:row>
      <xdr:rowOff>19050</xdr:rowOff>
    </xdr:from>
    <xdr:to>
      <xdr:col>16</xdr:col>
      <xdr:colOff>638175</xdr:colOff>
      <xdr:row>48</xdr:row>
      <xdr:rowOff>19050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FF078D62-72B7-49BE-9C1A-C6B7E9A02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</xdr:row>
      <xdr:rowOff>123825</xdr:rowOff>
    </xdr:from>
    <xdr:to>
      <xdr:col>16</xdr:col>
      <xdr:colOff>533401</xdr:colOff>
      <xdr:row>21</xdr:row>
      <xdr:rowOff>38100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7C47761F-3ABB-4D27-B040-E6C1B5F0D3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39</xdr:row>
      <xdr:rowOff>180974</xdr:rowOff>
    </xdr:from>
    <xdr:to>
      <xdr:col>12</xdr:col>
      <xdr:colOff>219075</xdr:colOff>
      <xdr:row>55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F65BB17-FA59-4025-8686-D976F197C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1038225</xdr:colOff>
      <xdr:row>19</xdr:row>
      <xdr:rowOff>100012</xdr:rowOff>
    </xdr:from>
    <xdr:to>
      <xdr:col>6</xdr:col>
      <xdr:colOff>619125</xdr:colOff>
      <xdr:row>33</xdr:row>
      <xdr:rowOff>23812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2B4D87B-214F-4D1E-8D53-02B9CE9045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58</xdr:row>
      <xdr:rowOff>23812</xdr:rowOff>
    </xdr:from>
    <xdr:to>
      <xdr:col>12</xdr:col>
      <xdr:colOff>219075</xdr:colOff>
      <xdr:row>71</xdr:row>
      <xdr:rowOff>166687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9A26209-7D6D-4EB2-82E7-213D23245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28575</xdr:rowOff>
    </xdr:from>
    <xdr:to>
      <xdr:col>19</xdr:col>
      <xdr:colOff>276225</xdr:colOff>
      <xdr:row>20</xdr:row>
      <xdr:rowOff>295276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F21F33D-1210-4607-8004-FF39513FD4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39</xdr:row>
      <xdr:rowOff>180974</xdr:rowOff>
    </xdr:from>
    <xdr:to>
      <xdr:col>12</xdr:col>
      <xdr:colOff>219075</xdr:colOff>
      <xdr:row>55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6E9ACDE-A3DA-430A-9681-D37BE14692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1038225</xdr:colOff>
      <xdr:row>19</xdr:row>
      <xdr:rowOff>100012</xdr:rowOff>
    </xdr:from>
    <xdr:to>
      <xdr:col>6</xdr:col>
      <xdr:colOff>619125</xdr:colOff>
      <xdr:row>33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A2DDD24-68B5-4D62-8CBD-DAE16662E5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58</xdr:row>
      <xdr:rowOff>23812</xdr:rowOff>
    </xdr:from>
    <xdr:to>
      <xdr:col>12</xdr:col>
      <xdr:colOff>219075</xdr:colOff>
      <xdr:row>71</xdr:row>
      <xdr:rowOff>166687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88AE7ACF-24DE-4B68-9BFE-17CAC379F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1038225</xdr:colOff>
      <xdr:row>102</xdr:row>
      <xdr:rowOff>152400</xdr:rowOff>
    </xdr:from>
    <xdr:to>
      <xdr:col>12</xdr:col>
      <xdr:colOff>828675</xdr:colOff>
      <xdr:row>110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CC6CCB-79FD-45FC-AC4B-B4A1A18F4A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28575</xdr:rowOff>
    </xdr:from>
    <xdr:to>
      <xdr:col>19</xdr:col>
      <xdr:colOff>276225</xdr:colOff>
      <xdr:row>25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A89D38-051D-4D7D-90C0-4852625355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39</xdr:row>
      <xdr:rowOff>180974</xdr:rowOff>
    </xdr:from>
    <xdr:to>
      <xdr:col>12</xdr:col>
      <xdr:colOff>219075</xdr:colOff>
      <xdr:row>55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5AFA9A2-8EC3-43C3-AE42-6BF6065B19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1038225</xdr:colOff>
      <xdr:row>19</xdr:row>
      <xdr:rowOff>100012</xdr:rowOff>
    </xdr:from>
    <xdr:to>
      <xdr:col>6</xdr:col>
      <xdr:colOff>619125</xdr:colOff>
      <xdr:row>33</xdr:row>
      <xdr:rowOff>23812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2F0AD32-CB97-4D54-BBF1-691F80497D1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361950</xdr:colOff>
      <xdr:row>58</xdr:row>
      <xdr:rowOff>23812</xdr:rowOff>
    </xdr:from>
    <xdr:to>
      <xdr:col>12</xdr:col>
      <xdr:colOff>219075</xdr:colOff>
      <xdr:row>71</xdr:row>
      <xdr:rowOff>166687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F32D823-EF94-4694-8FA3-449D063999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105</xdr:row>
      <xdr:rowOff>0</xdr:rowOff>
    </xdr:from>
    <xdr:to>
      <xdr:col>13</xdr:col>
      <xdr:colOff>428625</xdr:colOff>
      <xdr:row>113</xdr:row>
      <xdr:rowOff>28575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40379C1E-32F9-49BF-AF5D-2204069CE3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</xdr:row>
      <xdr:rowOff>28575</xdr:rowOff>
    </xdr:from>
    <xdr:to>
      <xdr:col>19</xdr:col>
      <xdr:colOff>276225</xdr:colOff>
      <xdr:row>25</xdr:row>
      <xdr:rowOff>104775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A94AE7C-F886-40D7-89F9-9880BED14F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295275</xdr:colOff>
      <xdr:row>40</xdr:row>
      <xdr:rowOff>28574</xdr:rowOff>
    </xdr:from>
    <xdr:to>
      <xdr:col>15</xdr:col>
      <xdr:colOff>495300</xdr:colOff>
      <xdr:row>55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9D8814-3FE5-4359-9180-9783669900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19</xdr:row>
      <xdr:rowOff>61912</xdr:rowOff>
    </xdr:from>
    <xdr:to>
      <xdr:col>6</xdr:col>
      <xdr:colOff>628650</xdr:colOff>
      <xdr:row>32</xdr:row>
      <xdr:rowOff>176212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3F57BFF3-9D80-4452-A28C-FE3AAD2E19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714374</xdr:colOff>
      <xdr:row>72</xdr:row>
      <xdr:rowOff>9525</xdr:rowOff>
    </xdr:from>
    <xdr:to>
      <xdr:col>12</xdr:col>
      <xdr:colOff>504824</xdr:colOff>
      <xdr:row>78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2E0C05AF-6F09-4AE0-981D-2BE22400C1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800100</xdr:colOff>
      <xdr:row>79</xdr:row>
      <xdr:rowOff>19050</xdr:rowOff>
    </xdr:from>
    <xdr:to>
      <xdr:col>12</xdr:col>
      <xdr:colOff>590550</xdr:colOff>
      <xdr:row>87</xdr:row>
      <xdr:rowOff>38100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B6AC013E-6749-4E32-B442-90C3D0C74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6</xdr:row>
      <xdr:rowOff>28575</xdr:rowOff>
    </xdr:from>
    <xdr:to>
      <xdr:col>15</xdr:col>
      <xdr:colOff>152401</xdr:colOff>
      <xdr:row>24</xdr:row>
      <xdr:rowOff>9525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3FB8BC2-18F9-4BBD-80C2-C285CD92D5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676275</xdr:colOff>
      <xdr:row>0</xdr:row>
      <xdr:rowOff>95250</xdr:rowOff>
    </xdr:from>
    <xdr:to>
      <xdr:col>15</xdr:col>
      <xdr:colOff>295275</xdr:colOff>
      <xdr:row>12</xdr:row>
      <xdr:rowOff>114300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4D1D4AB-51EA-4F25-B85A-ABC9E27B73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115</xdr:row>
      <xdr:rowOff>0</xdr:rowOff>
    </xdr:from>
    <xdr:to>
      <xdr:col>15</xdr:col>
      <xdr:colOff>695325</xdr:colOff>
      <xdr:row>132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D7FF5D6-E2DD-48BF-82F4-194063B244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752475</xdr:colOff>
      <xdr:row>131</xdr:row>
      <xdr:rowOff>142875</xdr:rowOff>
    </xdr:from>
    <xdr:to>
      <xdr:col>15</xdr:col>
      <xdr:colOff>609600</xdr:colOff>
      <xdr:row>148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A355764-1F0A-4D9C-9FB7-ECDCAAF4BA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647698</xdr:colOff>
      <xdr:row>31</xdr:row>
      <xdr:rowOff>166687</xdr:rowOff>
    </xdr:from>
    <xdr:to>
      <xdr:col>15</xdr:col>
      <xdr:colOff>9525</xdr:colOff>
      <xdr:row>47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3C9FBCF-A766-43C2-A374-43E629054A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695325</xdr:colOff>
      <xdr:row>13</xdr:row>
      <xdr:rowOff>104775</xdr:rowOff>
    </xdr:from>
    <xdr:to>
      <xdr:col>15</xdr:col>
      <xdr:colOff>276225</xdr:colOff>
      <xdr:row>30</xdr:row>
      <xdr:rowOff>176213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320F47EA-7544-46C2-8AC1-17B3A919AC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180976</xdr:rowOff>
    </xdr:from>
    <xdr:to>
      <xdr:col>20</xdr:col>
      <xdr:colOff>542925</xdr:colOff>
      <xdr:row>17</xdr:row>
      <xdr:rowOff>85726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395B06-95CB-4245-B1D0-CF439EB25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333376</xdr:colOff>
      <xdr:row>3</xdr:row>
      <xdr:rowOff>180975</xdr:rowOff>
    </xdr:from>
    <xdr:to>
      <xdr:col>20</xdr:col>
      <xdr:colOff>85726</xdr:colOff>
      <xdr:row>20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60EDD42-FC87-4F31-975F-713765CE3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180975</xdr:rowOff>
    </xdr:from>
    <xdr:to>
      <xdr:col>16</xdr:col>
      <xdr:colOff>466724</xdr:colOff>
      <xdr:row>20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BC6FB97-7E66-4EA3-9D10-099B29B2CB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180975</xdr:rowOff>
    </xdr:from>
    <xdr:to>
      <xdr:col>16</xdr:col>
      <xdr:colOff>476250</xdr:colOff>
      <xdr:row>20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2118C96-FA54-47C4-98DE-45FD044E1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3</xdr:row>
      <xdr:rowOff>180976</xdr:rowOff>
    </xdr:from>
    <xdr:to>
      <xdr:col>20</xdr:col>
      <xdr:colOff>542925</xdr:colOff>
      <xdr:row>16</xdr:row>
      <xdr:rowOff>85726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94A448C3-7C10-4EA3-902A-909E2449BF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333376</xdr:colOff>
      <xdr:row>3</xdr:row>
      <xdr:rowOff>180975</xdr:rowOff>
    </xdr:from>
    <xdr:to>
      <xdr:col>15</xdr:col>
      <xdr:colOff>371476</xdr:colOff>
      <xdr:row>20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948A390-FD03-482A-A592-D216C2C98C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333376</xdr:colOff>
      <xdr:row>3</xdr:row>
      <xdr:rowOff>180975</xdr:rowOff>
    </xdr:from>
    <xdr:to>
      <xdr:col>13</xdr:col>
      <xdr:colOff>304800</xdr:colOff>
      <xdr:row>20</xdr:row>
      <xdr:rowOff>180976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927251-F446-481F-AAB7-32D524E5B2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113CD-37C4-4020-9875-3C7DC3A5CE7A}">
  <dimension ref="A1:AR82"/>
  <sheetViews>
    <sheetView tabSelected="1" workbookViewId="0">
      <pane xSplit="12" ySplit="19" topLeftCell="M20" activePane="bottomRight" state="frozen"/>
      <selection pane="topRight" activeCell="M1" sqref="M1"/>
      <selection pane="bottomLeft" activeCell="A20" sqref="A20"/>
      <selection pane="bottomRight" activeCell="F25" sqref="F25"/>
    </sheetView>
  </sheetViews>
  <sheetFormatPr baseColWidth="10" defaultRowHeight="15"/>
  <sheetData>
    <row r="1" spans="1:44" ht="23.25">
      <c r="A1" s="130"/>
      <c r="B1" s="131" t="s">
        <v>148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  <c r="AE1" s="130"/>
      <c r="AF1" s="130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</row>
    <row r="2" spans="1:4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</row>
    <row r="3" spans="1:44">
      <c r="A3" s="130"/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0"/>
      <c r="AQ3" s="130"/>
      <c r="AR3" s="130"/>
    </row>
    <row r="4" spans="1:44">
      <c r="A4" s="130"/>
      <c r="B4" s="133" t="s">
        <v>135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</row>
    <row r="5" spans="1:44">
      <c r="A5" s="130"/>
      <c r="B5" s="133" t="s">
        <v>136</v>
      </c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  <c r="AA5" s="130"/>
      <c r="AB5" s="130"/>
      <c r="AC5" s="130"/>
      <c r="AD5" s="130"/>
      <c r="AE5" s="130"/>
      <c r="AF5" s="130"/>
      <c r="AG5" s="130"/>
      <c r="AH5" s="130"/>
      <c r="AI5" s="130"/>
      <c r="AJ5" s="130"/>
      <c r="AK5" s="130"/>
      <c r="AL5" s="130"/>
      <c r="AM5" s="130"/>
      <c r="AN5" s="130"/>
      <c r="AO5" s="130"/>
      <c r="AP5" s="130"/>
      <c r="AQ5" s="130"/>
      <c r="AR5" s="130"/>
    </row>
    <row r="6" spans="1:44">
      <c r="A6" s="130"/>
      <c r="B6" s="132"/>
      <c r="C6" s="133" t="s">
        <v>137</v>
      </c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</row>
    <row r="7" spans="1:44">
      <c r="A7" s="130"/>
      <c r="B7" s="132"/>
      <c r="C7" s="133" t="s">
        <v>138</v>
      </c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  <c r="AE7" s="130"/>
      <c r="AF7" s="130"/>
      <c r="AG7" s="130"/>
      <c r="AH7" s="130"/>
      <c r="AI7" s="130"/>
      <c r="AJ7" s="130"/>
      <c r="AK7" s="130"/>
      <c r="AL7" s="130"/>
      <c r="AM7" s="130"/>
      <c r="AN7" s="130"/>
      <c r="AO7" s="130"/>
      <c r="AP7" s="130"/>
      <c r="AQ7" s="130"/>
      <c r="AR7" s="130"/>
    </row>
    <row r="8" spans="1:44">
      <c r="A8" s="130"/>
      <c r="B8" s="132"/>
      <c r="C8" s="133" t="s">
        <v>139</v>
      </c>
      <c r="D8" s="130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  <c r="AE8" s="130"/>
      <c r="AF8" s="130"/>
      <c r="AG8" s="130"/>
      <c r="AH8" s="130"/>
      <c r="AI8" s="130"/>
      <c r="AJ8" s="130"/>
      <c r="AK8" s="130"/>
      <c r="AL8" s="130"/>
      <c r="AM8" s="130"/>
      <c r="AN8" s="130"/>
      <c r="AO8" s="130"/>
      <c r="AP8" s="130"/>
      <c r="AQ8" s="130"/>
      <c r="AR8" s="130"/>
    </row>
    <row r="9" spans="1:44">
      <c r="A9" s="130"/>
      <c r="B9" s="132"/>
      <c r="C9" s="133" t="s">
        <v>140</v>
      </c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</row>
    <row r="10" spans="1:44">
      <c r="A10" s="130"/>
      <c r="B10" s="132"/>
      <c r="C10" s="133" t="s">
        <v>141</v>
      </c>
      <c r="D10" s="130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30"/>
      <c r="AR10" s="130"/>
    </row>
    <row r="11" spans="1:44">
      <c r="A11" s="130"/>
      <c r="B11" s="132"/>
      <c r="C11" s="133" t="s">
        <v>149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</row>
    <row r="12" spans="1:44">
      <c r="A12" s="130"/>
      <c r="B12" s="132"/>
      <c r="C12" s="133" t="s">
        <v>142</v>
      </c>
      <c r="D12" s="130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30"/>
      <c r="AR12" s="130"/>
    </row>
    <row r="13" spans="1:44">
      <c r="A13" s="130"/>
      <c r="B13" s="133" t="s">
        <v>143</v>
      </c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</row>
    <row r="14" spans="1:44">
      <c r="A14" s="130"/>
      <c r="B14" s="133" t="s">
        <v>144</v>
      </c>
      <c r="C14" s="130"/>
      <c r="D14" s="130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</row>
    <row r="15" spans="1:44">
      <c r="A15" s="130"/>
      <c r="B15" s="133" t="s">
        <v>145</v>
      </c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0"/>
      <c r="AA15" s="130"/>
      <c r="AB15" s="130"/>
      <c r="AC15" s="130"/>
      <c r="AD15" s="130"/>
      <c r="AE15" s="130"/>
      <c r="AF15" s="130"/>
      <c r="AG15" s="130"/>
      <c r="AH15" s="130"/>
      <c r="AI15" s="130"/>
      <c r="AJ15" s="130"/>
      <c r="AK15" s="130"/>
      <c r="AL15" s="130"/>
      <c r="AM15" s="130"/>
      <c r="AN15" s="130"/>
      <c r="AO15" s="130"/>
      <c r="AP15" s="130"/>
      <c r="AQ15" s="130"/>
      <c r="AR15" s="130"/>
    </row>
    <row r="16" spans="1:44">
      <c r="A16" s="130"/>
      <c r="B16" s="133" t="s">
        <v>146</v>
      </c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</row>
    <row r="17" spans="1:44">
      <c r="A17" s="130"/>
      <c r="B17" s="133" t="s">
        <v>147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</row>
    <row r="18" spans="1:44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</row>
    <row r="19" spans="1:44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</row>
    <row r="20" spans="1:44">
      <c r="A20" s="130"/>
      <c r="B20" s="130"/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</row>
    <row r="21" spans="1:44">
      <c r="A21" s="130"/>
      <c r="B21" s="130"/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</row>
    <row r="22" spans="1:44">
      <c r="A22" s="130"/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</row>
    <row r="23" spans="1:44">
      <c r="A23" s="130"/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</row>
    <row r="24" spans="1:44">
      <c r="A24" s="130"/>
      <c r="B24" s="130"/>
      <c r="C24" s="130"/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</row>
    <row r="25" spans="1:44">
      <c r="A25" s="130"/>
      <c r="B25" s="130"/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</row>
    <row r="26" spans="1:44">
      <c r="A26" s="130"/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30"/>
      <c r="W26" s="130"/>
      <c r="X26" s="130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30"/>
      <c r="AJ26" s="130"/>
      <c r="AK26" s="130"/>
      <c r="AL26" s="130"/>
      <c r="AM26" s="130"/>
      <c r="AN26" s="130"/>
      <c r="AO26" s="130"/>
      <c r="AP26" s="130"/>
      <c r="AQ26" s="130"/>
      <c r="AR26" s="130"/>
    </row>
    <row r="27" spans="1:44">
      <c r="A27" s="130"/>
      <c r="B27" s="130"/>
      <c r="C27" s="130"/>
      <c r="D27" s="130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</row>
    <row r="28" spans="1:44">
      <c r="A28" s="130"/>
      <c r="B28" s="130"/>
      <c r="C28" s="130"/>
      <c r="D28" s="130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0"/>
      <c r="AJ28" s="130"/>
      <c r="AK28" s="130"/>
      <c r="AL28" s="130"/>
      <c r="AM28" s="130"/>
      <c r="AN28" s="130"/>
      <c r="AO28" s="130"/>
      <c r="AP28" s="130"/>
      <c r="AQ28" s="130"/>
      <c r="AR28" s="130"/>
    </row>
    <row r="29" spans="1:44">
      <c r="A29" s="130"/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</row>
    <row r="30" spans="1:44">
      <c r="A30" s="130"/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</row>
    <row r="31" spans="1:44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</row>
    <row r="32" spans="1:44">
      <c r="A32" s="130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</row>
    <row r="33" spans="1:44">
      <c r="A33" s="130"/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</row>
    <row r="34" spans="1:44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</row>
    <row r="35" spans="1:44">
      <c r="A35" s="130"/>
      <c r="B35" s="130"/>
      <c r="C35" s="130"/>
      <c r="D35" s="130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</row>
    <row r="36" spans="1:44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</row>
    <row r="37" spans="1:44">
      <c r="A37" s="130"/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</row>
    <row r="38" spans="1:44">
      <c r="A38" s="130"/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</row>
    <row r="39" spans="1:44">
      <c r="A39" s="130"/>
      <c r="B39" s="130"/>
      <c r="C39" s="130"/>
      <c r="D39" s="130"/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</row>
    <row r="40" spans="1:44">
      <c r="A40" s="130"/>
      <c r="B40" s="130"/>
      <c r="C40" s="130"/>
      <c r="D40" s="130"/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</row>
    <row r="41" spans="1:44">
      <c r="A41" s="130"/>
      <c r="B41" s="130"/>
      <c r="C41" s="130"/>
      <c r="D41" s="130"/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</row>
    <row r="42" spans="1:44">
      <c r="A42" s="130"/>
      <c r="B42" s="130"/>
      <c r="C42" s="130"/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</row>
    <row r="43" spans="1:44">
      <c r="A43" s="130"/>
      <c r="B43" s="130"/>
      <c r="C43" s="130"/>
      <c r="D43" s="130"/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</row>
    <row r="44" spans="1:44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</row>
    <row r="45" spans="1:44">
      <c r="A45" s="130"/>
      <c r="B45" s="130"/>
      <c r="C45" s="130"/>
      <c r="D45" s="130"/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</row>
    <row r="46" spans="1:44">
      <c r="A46" s="130"/>
      <c r="B46" s="130"/>
      <c r="C46" s="130"/>
      <c r="D46" s="130"/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</row>
    <row r="47" spans="1:44">
      <c r="A47" s="130"/>
      <c r="B47" s="130"/>
      <c r="C47" s="130"/>
      <c r="D47" s="130"/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</row>
    <row r="48" spans="1:44">
      <c r="A48" s="130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</row>
    <row r="49" spans="1:44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</row>
    <row r="50" spans="1:44">
      <c r="A50" s="130"/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/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</row>
    <row r="51" spans="1:44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</row>
    <row r="52" spans="1:44">
      <c r="A52" s="130"/>
      <c r="B52" s="130"/>
      <c r="C52" s="130"/>
      <c r="D52" s="130"/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  <c r="T52" s="130"/>
      <c r="U52" s="130"/>
      <c r="V52" s="130"/>
      <c r="W52" s="130"/>
      <c r="X52" s="130"/>
      <c r="Y52" s="130"/>
      <c r="Z52" s="130"/>
      <c r="AA52" s="130"/>
      <c r="AB52" s="130"/>
      <c r="AC52" s="130"/>
      <c r="AD52" s="130"/>
      <c r="AE52" s="130"/>
      <c r="AF52" s="130"/>
      <c r="AG52" s="130"/>
      <c r="AH52" s="130"/>
      <c r="AI52" s="130"/>
      <c r="AJ52" s="130"/>
      <c r="AK52" s="130"/>
      <c r="AL52" s="130"/>
      <c r="AM52" s="130"/>
      <c r="AN52" s="130"/>
      <c r="AO52" s="130"/>
      <c r="AP52" s="130"/>
      <c r="AQ52" s="130"/>
      <c r="AR52" s="130"/>
    </row>
    <row r="53" spans="1:44">
      <c r="A53" s="130"/>
      <c r="B53" s="130"/>
      <c r="C53" s="130"/>
      <c r="D53" s="130"/>
      <c r="E53" s="130"/>
      <c r="F53" s="130"/>
      <c r="G53" s="130"/>
      <c r="H53" s="130"/>
      <c r="I53" s="130"/>
      <c r="J53" s="130"/>
      <c r="K53" s="130"/>
      <c r="L53" s="130"/>
      <c r="M53" s="130"/>
      <c r="N53" s="130"/>
      <c r="O53" s="130"/>
      <c r="P53" s="130"/>
      <c r="Q53" s="130"/>
      <c r="R53" s="130"/>
      <c r="S53" s="130"/>
      <c r="T53" s="130"/>
      <c r="U53" s="130"/>
      <c r="V53" s="130"/>
      <c r="W53" s="130"/>
      <c r="X53" s="130"/>
      <c r="Y53" s="130"/>
      <c r="Z53" s="130"/>
      <c r="AA53" s="130"/>
      <c r="AB53" s="130"/>
      <c r="AC53" s="130"/>
      <c r="AD53" s="130"/>
      <c r="AE53" s="130"/>
      <c r="AF53" s="130"/>
      <c r="AG53" s="130"/>
      <c r="AH53" s="130"/>
      <c r="AI53" s="130"/>
      <c r="AJ53" s="130"/>
      <c r="AK53" s="130"/>
      <c r="AL53" s="130"/>
      <c r="AM53" s="130"/>
      <c r="AN53" s="130"/>
      <c r="AO53" s="130"/>
      <c r="AP53" s="130"/>
      <c r="AQ53" s="130"/>
      <c r="AR53" s="130"/>
    </row>
    <row r="54" spans="1:44">
      <c r="A54" s="130"/>
      <c r="B54" s="130"/>
      <c r="C54" s="130"/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0"/>
      <c r="O54" s="130"/>
      <c r="P54" s="130"/>
      <c r="Q54" s="130"/>
      <c r="R54" s="130"/>
      <c r="S54" s="130"/>
      <c r="T54" s="130"/>
      <c r="U54" s="130"/>
      <c r="V54" s="130"/>
      <c r="W54" s="130"/>
      <c r="X54" s="130"/>
      <c r="Y54" s="130"/>
      <c r="Z54" s="130"/>
      <c r="AA54" s="130"/>
      <c r="AB54" s="130"/>
      <c r="AC54" s="130"/>
      <c r="AD54" s="130"/>
      <c r="AE54" s="130"/>
      <c r="AF54" s="130"/>
      <c r="AG54" s="130"/>
      <c r="AH54" s="130"/>
      <c r="AI54" s="130"/>
      <c r="AJ54" s="130"/>
      <c r="AK54" s="130"/>
      <c r="AL54" s="130"/>
      <c r="AM54" s="130"/>
      <c r="AN54" s="130"/>
      <c r="AO54" s="130"/>
      <c r="AP54" s="130"/>
      <c r="AQ54" s="130"/>
      <c r="AR54" s="130"/>
    </row>
    <row r="55" spans="1:44">
      <c r="A55" s="130"/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</row>
    <row r="56" spans="1:44">
      <c r="A56" s="130"/>
      <c r="B56" s="130"/>
      <c r="C56" s="130"/>
      <c r="D56" s="130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  <c r="AA56" s="130"/>
      <c r="AB56" s="130"/>
      <c r="AC56" s="130"/>
      <c r="AD56" s="130"/>
      <c r="AE56" s="130"/>
      <c r="AF56" s="130"/>
      <c r="AG56" s="130"/>
      <c r="AH56" s="130"/>
      <c r="AI56" s="130"/>
      <c r="AJ56" s="130"/>
      <c r="AK56" s="130"/>
      <c r="AL56" s="130"/>
      <c r="AM56" s="130"/>
      <c r="AN56" s="130"/>
      <c r="AO56" s="130"/>
      <c r="AP56" s="130"/>
      <c r="AQ56" s="130"/>
      <c r="AR56" s="130"/>
    </row>
    <row r="57" spans="1:44">
      <c r="A57" s="130"/>
      <c r="B57" s="130"/>
      <c r="C57" s="130"/>
      <c r="D57" s="130"/>
      <c r="E57" s="130"/>
      <c r="F57" s="130"/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  <c r="AG57" s="130"/>
      <c r="AH57" s="130"/>
      <c r="AI57" s="130"/>
      <c r="AJ57" s="130"/>
      <c r="AK57" s="130"/>
      <c r="AL57" s="130"/>
      <c r="AM57" s="130"/>
      <c r="AN57" s="130"/>
      <c r="AO57" s="130"/>
      <c r="AP57" s="130"/>
      <c r="AQ57" s="130"/>
      <c r="AR57" s="130"/>
    </row>
    <row r="58" spans="1:44">
      <c r="A58" s="130"/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</row>
    <row r="59" spans="1:44">
      <c r="A59" s="130"/>
      <c r="B59" s="130"/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  <c r="AG59" s="130"/>
      <c r="AH59" s="130"/>
      <c r="AI59" s="130"/>
      <c r="AJ59" s="130"/>
      <c r="AK59" s="130"/>
      <c r="AL59" s="130"/>
      <c r="AM59" s="130"/>
      <c r="AN59" s="130"/>
      <c r="AO59" s="130"/>
      <c r="AP59" s="130"/>
      <c r="AQ59" s="130"/>
      <c r="AR59" s="130"/>
    </row>
    <row r="60" spans="1:44">
      <c r="A60" s="130"/>
      <c r="B60" s="130"/>
      <c r="C60" s="130"/>
      <c r="D60" s="130"/>
      <c r="E60" s="130"/>
      <c r="F60" s="130"/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  <c r="AG60" s="130"/>
      <c r="AH60" s="130"/>
      <c r="AI60" s="130"/>
      <c r="AJ60" s="130"/>
      <c r="AK60" s="130"/>
      <c r="AL60" s="130"/>
      <c r="AM60" s="130"/>
      <c r="AN60" s="130"/>
      <c r="AO60" s="130"/>
      <c r="AP60" s="130"/>
      <c r="AQ60" s="130"/>
      <c r="AR60" s="130"/>
    </row>
    <row r="61" spans="1:44">
      <c r="A61" s="130"/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</row>
    <row r="62" spans="1:44">
      <c r="A62" s="130"/>
      <c r="B62" s="130"/>
      <c r="C62" s="130"/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  <c r="AA62" s="130"/>
      <c r="AB62" s="130"/>
      <c r="AC62" s="130"/>
      <c r="AD62" s="130"/>
      <c r="AE62" s="130"/>
      <c r="AF62" s="130"/>
      <c r="AG62" s="130"/>
      <c r="AH62" s="130"/>
      <c r="AI62" s="130"/>
      <c r="AJ62" s="130"/>
      <c r="AK62" s="130"/>
      <c r="AL62" s="130"/>
      <c r="AM62" s="130"/>
      <c r="AN62" s="130"/>
      <c r="AO62" s="130"/>
      <c r="AP62" s="130"/>
      <c r="AQ62" s="130"/>
      <c r="AR62" s="130"/>
    </row>
    <row r="63" spans="1:44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</row>
    <row r="64" spans="1:44">
      <c r="A64" s="130"/>
      <c r="B64" s="130"/>
      <c r="C64" s="130"/>
      <c r="D64" s="130"/>
      <c r="E64" s="130"/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  <c r="AA64" s="130"/>
      <c r="AB64" s="130"/>
      <c r="AC64" s="130"/>
      <c r="AD64" s="130"/>
      <c r="AE64" s="130"/>
      <c r="AF64" s="130"/>
      <c r="AG64" s="130"/>
      <c r="AH64" s="130"/>
      <c r="AI64" s="130"/>
      <c r="AJ64" s="130"/>
      <c r="AK64" s="130"/>
      <c r="AL64" s="130"/>
      <c r="AM64" s="130"/>
      <c r="AN64" s="130"/>
      <c r="AO64" s="130"/>
      <c r="AP64" s="130"/>
      <c r="AQ64" s="130"/>
      <c r="AR64" s="130"/>
    </row>
    <row r="65" spans="1:44">
      <c r="A65" s="130"/>
      <c r="B65" s="130"/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  <c r="AO65" s="130"/>
      <c r="AP65" s="130"/>
      <c r="AQ65" s="130"/>
      <c r="AR65" s="130"/>
    </row>
    <row r="66" spans="1:44">
      <c r="A66" s="130"/>
      <c r="B66" s="130"/>
      <c r="C66" s="130"/>
      <c r="D66" s="130"/>
      <c r="E66" s="130"/>
      <c r="F66" s="130"/>
      <c r="G66" s="130"/>
      <c r="H66" s="130"/>
      <c r="I66" s="130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  <c r="AA66" s="130"/>
      <c r="AB66" s="130"/>
      <c r="AC66" s="130"/>
      <c r="AD66" s="130"/>
      <c r="AE66" s="130"/>
      <c r="AF66" s="130"/>
      <c r="AG66" s="130"/>
      <c r="AH66" s="130"/>
      <c r="AI66" s="130"/>
      <c r="AJ66" s="130"/>
      <c r="AK66" s="130"/>
      <c r="AL66" s="130"/>
      <c r="AM66" s="130"/>
      <c r="AN66" s="130"/>
      <c r="AO66" s="130"/>
      <c r="AP66" s="130"/>
      <c r="AQ66" s="130"/>
      <c r="AR66" s="130"/>
    </row>
    <row r="67" spans="1:44">
      <c r="A67" s="130"/>
      <c r="B67" s="130"/>
      <c r="C67" s="130"/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  <c r="AA67" s="130"/>
      <c r="AB67" s="130"/>
      <c r="AC67" s="130"/>
      <c r="AD67" s="130"/>
      <c r="AE67" s="130"/>
      <c r="AF67" s="130"/>
      <c r="AG67" s="130"/>
      <c r="AH67" s="130"/>
      <c r="AI67" s="130"/>
      <c r="AJ67" s="130"/>
      <c r="AK67" s="130"/>
      <c r="AL67" s="130"/>
      <c r="AM67" s="130"/>
      <c r="AN67" s="130"/>
      <c r="AO67" s="130"/>
      <c r="AP67" s="130"/>
      <c r="AQ67" s="130"/>
      <c r="AR67" s="130"/>
    </row>
    <row r="68" spans="1:44">
      <c r="A68" s="130"/>
      <c r="B68" s="130"/>
      <c r="C68" s="130"/>
      <c r="D68" s="130"/>
      <c r="E68" s="130"/>
      <c r="F68" s="130"/>
      <c r="G68" s="130"/>
      <c r="H68" s="130"/>
      <c r="I68" s="130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  <c r="AA68" s="130"/>
      <c r="AB68" s="130"/>
      <c r="AC68" s="130"/>
      <c r="AD68" s="130"/>
      <c r="AE68" s="130"/>
      <c r="AF68" s="130"/>
      <c r="AG68" s="130"/>
      <c r="AH68" s="130"/>
      <c r="AI68" s="130"/>
      <c r="AJ68" s="130"/>
      <c r="AK68" s="130"/>
      <c r="AL68" s="130"/>
      <c r="AM68" s="130"/>
      <c r="AN68" s="130"/>
      <c r="AO68" s="130"/>
      <c r="AP68" s="130"/>
      <c r="AQ68" s="130"/>
      <c r="AR68" s="130"/>
    </row>
    <row r="69" spans="1:44">
      <c r="A69" s="130"/>
      <c r="B69" s="130"/>
      <c r="C69" s="130"/>
      <c r="D69" s="130"/>
      <c r="E69" s="130"/>
      <c r="F69" s="130"/>
      <c r="G69" s="130"/>
      <c r="H69" s="130"/>
      <c r="I69" s="130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  <c r="AA69" s="130"/>
      <c r="AB69" s="130"/>
      <c r="AC69" s="130"/>
      <c r="AD69" s="130"/>
      <c r="AE69" s="130"/>
      <c r="AF69" s="130"/>
      <c r="AG69" s="130"/>
      <c r="AH69" s="130"/>
      <c r="AI69" s="130"/>
      <c r="AJ69" s="130"/>
      <c r="AK69" s="130"/>
      <c r="AL69" s="130"/>
      <c r="AM69" s="130"/>
      <c r="AN69" s="130"/>
      <c r="AO69" s="130"/>
      <c r="AP69" s="130"/>
      <c r="AQ69" s="130"/>
      <c r="AR69" s="130"/>
    </row>
    <row r="70" spans="1:44">
      <c r="A70" s="130"/>
      <c r="B70" s="130"/>
      <c r="C70" s="130"/>
      <c r="D70" s="130"/>
      <c r="E70" s="130"/>
      <c r="F70" s="130"/>
      <c r="G70" s="130"/>
      <c r="H70" s="130"/>
      <c r="I70" s="130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  <c r="AA70" s="130"/>
      <c r="AB70" s="130"/>
      <c r="AC70" s="130"/>
      <c r="AD70" s="130"/>
      <c r="AE70" s="130"/>
      <c r="AF70" s="130"/>
      <c r="AG70" s="130"/>
      <c r="AH70" s="130"/>
      <c r="AI70" s="130"/>
      <c r="AJ70" s="130"/>
      <c r="AK70" s="130"/>
      <c r="AL70" s="130"/>
      <c r="AM70" s="130"/>
      <c r="AN70" s="130"/>
      <c r="AO70" s="130"/>
      <c r="AP70" s="130"/>
      <c r="AQ70" s="130"/>
      <c r="AR70" s="130"/>
    </row>
    <row r="71" spans="1:44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  <c r="AA71" s="130"/>
      <c r="AB71" s="130"/>
      <c r="AC71" s="130"/>
      <c r="AD71" s="130"/>
      <c r="AE71" s="130"/>
      <c r="AF71" s="130"/>
      <c r="AG71" s="130"/>
      <c r="AH71" s="130"/>
      <c r="AI71" s="130"/>
      <c r="AJ71" s="130"/>
      <c r="AK71" s="130"/>
      <c r="AL71" s="130"/>
      <c r="AM71" s="130"/>
      <c r="AN71" s="130"/>
      <c r="AO71" s="130"/>
      <c r="AP71" s="130"/>
      <c r="AQ71" s="130"/>
      <c r="AR71" s="130"/>
    </row>
    <row r="72" spans="1:44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0"/>
      <c r="U72" s="130"/>
      <c r="V72" s="130"/>
      <c r="W72" s="130"/>
      <c r="X72" s="130"/>
      <c r="Y72" s="130"/>
      <c r="Z72" s="130"/>
      <c r="AA72" s="130"/>
      <c r="AB72" s="130"/>
      <c r="AC72" s="130"/>
      <c r="AD72" s="130"/>
      <c r="AE72" s="130"/>
      <c r="AF72" s="130"/>
      <c r="AG72" s="130"/>
      <c r="AH72" s="130"/>
      <c r="AI72" s="130"/>
      <c r="AJ72" s="130"/>
      <c r="AK72" s="130"/>
      <c r="AL72" s="130"/>
      <c r="AM72" s="130"/>
      <c r="AN72" s="130"/>
      <c r="AO72" s="130"/>
      <c r="AP72" s="130"/>
      <c r="AQ72" s="130"/>
      <c r="AR72" s="130"/>
    </row>
    <row r="73" spans="1:44">
      <c r="A73" s="130"/>
      <c r="B73" s="130"/>
      <c r="C73" s="130"/>
      <c r="D73" s="130"/>
      <c r="E73" s="130"/>
      <c r="F73" s="130"/>
      <c r="G73" s="130"/>
      <c r="H73" s="130"/>
      <c r="I73" s="130"/>
      <c r="J73" s="130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  <c r="AF73" s="130"/>
      <c r="AG73" s="130"/>
      <c r="AH73" s="130"/>
      <c r="AI73" s="130"/>
      <c r="AJ73" s="130"/>
      <c r="AK73" s="130"/>
      <c r="AL73" s="130"/>
      <c r="AM73" s="130"/>
      <c r="AN73" s="130"/>
      <c r="AO73" s="130"/>
      <c r="AP73" s="130"/>
      <c r="AQ73" s="130"/>
      <c r="AR73" s="130"/>
    </row>
    <row r="74" spans="1:44">
      <c r="A74" s="130"/>
      <c r="B74" s="130"/>
      <c r="C74" s="130"/>
      <c r="D74" s="130"/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0"/>
      <c r="AB74" s="130"/>
      <c r="AC74" s="130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</row>
    <row r="75" spans="1:44">
      <c r="A75" s="130"/>
      <c r="B75" s="130"/>
      <c r="C75" s="130"/>
      <c r="D75" s="130"/>
      <c r="E75" s="130"/>
      <c r="F75" s="130"/>
      <c r="G75" s="130"/>
      <c r="H75" s="130"/>
      <c r="I75" s="130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  <c r="AA75" s="130"/>
      <c r="AB75" s="130"/>
      <c r="AC75" s="130"/>
      <c r="AD75" s="130"/>
      <c r="AE75" s="130"/>
      <c r="AF75" s="130"/>
      <c r="AG75" s="130"/>
      <c r="AH75" s="130"/>
      <c r="AI75" s="130"/>
      <c r="AJ75" s="130"/>
      <c r="AK75" s="130"/>
      <c r="AL75" s="130"/>
      <c r="AM75" s="130"/>
      <c r="AN75" s="130"/>
      <c r="AO75" s="130"/>
      <c r="AP75" s="130"/>
      <c r="AQ75" s="130"/>
      <c r="AR75" s="130"/>
    </row>
    <row r="76" spans="1:44">
      <c r="A76" s="130"/>
      <c r="B76" s="130"/>
      <c r="C76" s="130"/>
      <c r="D76" s="130"/>
      <c r="E76" s="130"/>
      <c r="F76" s="130"/>
      <c r="G76" s="130"/>
      <c r="H76" s="130"/>
      <c r="I76" s="130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  <c r="AA76" s="130"/>
      <c r="AB76" s="130"/>
      <c r="AC76" s="130"/>
      <c r="AD76" s="130"/>
      <c r="AE76" s="130"/>
      <c r="AF76" s="130"/>
      <c r="AG76" s="130"/>
      <c r="AH76" s="130"/>
      <c r="AI76" s="130"/>
      <c r="AJ76" s="130"/>
      <c r="AK76" s="130"/>
      <c r="AL76" s="130"/>
      <c r="AM76" s="130"/>
      <c r="AN76" s="130"/>
      <c r="AO76" s="130"/>
      <c r="AP76" s="130"/>
      <c r="AQ76" s="130"/>
      <c r="AR76" s="130"/>
    </row>
    <row r="77" spans="1:44">
      <c r="A77" s="130"/>
      <c r="B77" s="130"/>
      <c r="C77" s="130"/>
      <c r="D77" s="130"/>
      <c r="E77" s="130"/>
      <c r="F77" s="130"/>
      <c r="G77" s="130"/>
      <c r="H77" s="130"/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  <c r="AA77" s="130"/>
      <c r="AB77" s="130"/>
      <c r="AC77" s="130"/>
      <c r="AD77" s="130"/>
      <c r="AE77" s="130"/>
      <c r="AF77" s="130"/>
      <c r="AG77" s="130"/>
      <c r="AH77" s="130"/>
      <c r="AI77" s="130"/>
      <c r="AJ77" s="130"/>
      <c r="AK77" s="130"/>
      <c r="AL77" s="130"/>
      <c r="AM77" s="130"/>
      <c r="AN77" s="130"/>
      <c r="AO77" s="130"/>
      <c r="AP77" s="130"/>
      <c r="AQ77" s="130"/>
      <c r="AR77" s="130"/>
    </row>
    <row r="78" spans="1:44">
      <c r="A78" s="130"/>
      <c r="B78" s="130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  <c r="AA78" s="130"/>
      <c r="AB78" s="130"/>
      <c r="AC78" s="130"/>
      <c r="AD78" s="130"/>
      <c r="AE78" s="130"/>
      <c r="AF78" s="130"/>
      <c r="AG78" s="130"/>
      <c r="AH78" s="130"/>
      <c r="AI78" s="130"/>
      <c r="AJ78" s="130"/>
      <c r="AK78" s="130"/>
      <c r="AL78" s="130"/>
      <c r="AM78" s="130"/>
      <c r="AN78" s="130"/>
      <c r="AO78" s="130"/>
      <c r="AP78" s="130"/>
      <c r="AQ78" s="130"/>
      <c r="AR78" s="130"/>
    </row>
    <row r="79" spans="1:44">
      <c r="A79" s="130"/>
      <c r="B79" s="130"/>
      <c r="C79" s="130"/>
      <c r="D79" s="130"/>
      <c r="E79" s="130"/>
      <c r="F79" s="130"/>
      <c r="G79" s="130"/>
      <c r="H79" s="130"/>
      <c r="I79" s="130"/>
      <c r="J79" s="130"/>
      <c r="K79" s="130"/>
      <c r="L79" s="130"/>
      <c r="M79" s="130"/>
      <c r="N79" s="130"/>
      <c r="O79" s="130"/>
      <c r="P79" s="130"/>
      <c r="Q79" s="130"/>
      <c r="R79" s="130"/>
      <c r="S79" s="130"/>
      <c r="T79" s="130"/>
      <c r="U79" s="130"/>
      <c r="V79" s="130"/>
      <c r="W79" s="130"/>
      <c r="X79" s="130"/>
      <c r="Y79" s="130"/>
      <c r="Z79" s="130"/>
      <c r="AA79" s="130"/>
      <c r="AB79" s="130"/>
      <c r="AC79" s="130"/>
      <c r="AD79" s="130"/>
      <c r="AE79" s="130"/>
      <c r="AF79" s="130"/>
      <c r="AG79" s="130"/>
      <c r="AH79" s="130"/>
      <c r="AI79" s="130"/>
      <c r="AJ79" s="130"/>
      <c r="AK79" s="130"/>
      <c r="AL79" s="130"/>
      <c r="AM79" s="130"/>
      <c r="AN79" s="130"/>
      <c r="AO79" s="130"/>
      <c r="AP79" s="130"/>
      <c r="AQ79" s="130"/>
      <c r="AR79" s="130"/>
    </row>
    <row r="80" spans="1:44">
      <c r="A80" s="130"/>
      <c r="B80" s="130"/>
      <c r="C80" s="130"/>
      <c r="D80" s="130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30"/>
      <c r="P80" s="130"/>
      <c r="Q80" s="130"/>
      <c r="R80" s="130"/>
      <c r="S80" s="130"/>
      <c r="T80" s="130"/>
      <c r="U80" s="130"/>
      <c r="V80" s="130"/>
      <c r="W80" s="130"/>
      <c r="X80" s="130"/>
      <c r="Y80" s="130"/>
      <c r="Z80" s="130"/>
      <c r="AA80" s="130"/>
      <c r="AB80" s="130"/>
      <c r="AC80" s="130"/>
      <c r="AD80" s="130"/>
      <c r="AE80" s="130"/>
      <c r="AF80" s="130"/>
      <c r="AG80" s="130"/>
      <c r="AH80" s="130"/>
      <c r="AI80" s="130"/>
      <c r="AJ80" s="130"/>
      <c r="AK80" s="130"/>
      <c r="AL80" s="130"/>
      <c r="AM80" s="130"/>
      <c r="AN80" s="130"/>
      <c r="AO80" s="130"/>
      <c r="AP80" s="130"/>
      <c r="AQ80" s="130"/>
      <c r="AR80" s="130"/>
    </row>
    <row r="81" spans="1:44">
      <c r="A81" s="130"/>
      <c r="B81" s="130"/>
      <c r="C81" s="130"/>
      <c r="D81" s="130"/>
      <c r="E81" s="130"/>
      <c r="F81" s="130"/>
      <c r="G81" s="130"/>
      <c r="H81" s="130"/>
      <c r="I81" s="130"/>
      <c r="J81" s="130"/>
      <c r="K81" s="130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0"/>
      <c r="W81" s="130"/>
      <c r="X81" s="130"/>
      <c r="Y81" s="130"/>
      <c r="Z81" s="130"/>
      <c r="AA81" s="130"/>
      <c r="AB81" s="130"/>
      <c r="AC81" s="130"/>
      <c r="AD81" s="130"/>
      <c r="AE81" s="130"/>
      <c r="AF81" s="130"/>
      <c r="AG81" s="130"/>
      <c r="AH81" s="130"/>
      <c r="AI81" s="130"/>
      <c r="AJ81" s="130"/>
      <c r="AK81" s="130"/>
      <c r="AL81" s="130"/>
      <c r="AM81" s="130"/>
      <c r="AN81" s="130"/>
      <c r="AO81" s="130"/>
      <c r="AP81" s="130"/>
      <c r="AQ81" s="130"/>
      <c r="AR81" s="130"/>
    </row>
    <row r="82" spans="1:44">
      <c r="A82" s="130"/>
      <c r="B82" s="130"/>
      <c r="C82" s="130"/>
      <c r="D82" s="130"/>
      <c r="E82" s="130"/>
      <c r="F82" s="130"/>
      <c r="G82" s="130"/>
      <c r="H82" s="130"/>
      <c r="I82" s="130"/>
      <c r="J82" s="130"/>
      <c r="K82" s="130"/>
      <c r="L82" s="130"/>
      <c r="M82" s="130"/>
      <c r="N82" s="130"/>
      <c r="O82" s="130"/>
      <c r="P82" s="130"/>
      <c r="Q82" s="130"/>
      <c r="R82" s="130"/>
      <c r="S82" s="130"/>
      <c r="T82" s="130"/>
      <c r="U82" s="130"/>
      <c r="V82" s="130"/>
      <c r="W82" s="130"/>
      <c r="X82" s="130"/>
      <c r="Y82" s="130"/>
      <c r="Z82" s="130"/>
      <c r="AA82" s="130"/>
      <c r="AB82" s="130"/>
      <c r="AC82" s="130"/>
      <c r="AD82" s="130"/>
      <c r="AE82" s="130"/>
      <c r="AF82" s="130"/>
      <c r="AG82" s="130"/>
      <c r="AH82" s="130"/>
      <c r="AI82" s="130"/>
      <c r="AJ82" s="130"/>
      <c r="AK82" s="130"/>
      <c r="AL82" s="130"/>
      <c r="AM82" s="130"/>
      <c r="AN82" s="130"/>
      <c r="AO82" s="130"/>
      <c r="AP82" s="130"/>
      <c r="AQ82" s="130"/>
      <c r="AR82" s="130"/>
    </row>
  </sheetData>
  <hyperlinks>
    <hyperlink ref="B4" location="'P11_Conocimiento Portavoces'!A1" display="P11. Conocimiento de Portavoces" xr:uid="{F608541B-8420-42D8-BA5B-B2630F162DFD}"/>
    <hyperlink ref="B5" location="'P11_Conoc-ubicación Portavoces'!A1" display="P11.2. Conocimiento y ubicación en los partidos" xr:uid="{E289B071-F5E0-4837-B52F-7FFF2DBBF1C6}"/>
    <hyperlink ref="C6" location="Beltrán!A1" display="Beltrán" xr:uid="{E47DA1C4-8746-4956-8EA6-57896CDFA4B6}"/>
    <hyperlink ref="C7" location="Buill!A1" display="Buill" xr:uid="{5DD5DE40-B981-4EAD-A000-CE56F22DE48D}"/>
    <hyperlink ref="C8" location="Chivite!A1" display="Chivite" xr:uid="{BB8F772A-12B4-4073-B427-CEFF7E5F6BCA}"/>
    <hyperlink ref="C9" location="'De Simón'!A1" display="De Simón" xr:uid="{67C5EC81-5E5B-4693-985E-4B6A3784D7C1}"/>
    <hyperlink ref="C10" location="Esparza!A1" display="Esparza" xr:uid="{E1FC864D-6DAA-4AE2-B781-D0509A4E90CC}"/>
    <hyperlink ref="C11" location="Martínez!A1" display="Martínez" xr:uid="{BB85984F-E342-412A-B48B-D97384D12A8F}"/>
    <hyperlink ref="C12" location="Ruiz!A1" display="Ruiz" xr:uid="{A73F7A37-251D-4FE8-AF16-A054A8AC9FC5}"/>
    <hyperlink ref="B13" location="'P12_Valoración portavoces'!A1" display="P12. Valorción de los Portavoces y las Portavoces" xr:uid="{CC0E6393-E317-47A2-BB7F-782390DF6DFB}"/>
    <hyperlink ref="B14" location="'P13_Ubicac. ideológica'!A1" display="P13. Ubicación ideológica" xr:uid="{12507AF5-B4EC-4AFC-B15E-B7A3C8C4C26E}"/>
    <hyperlink ref="B15" location="'P17_Calific. Gob. Navarra'!A1" display="P17. Calificación Gobierno de Navarra" xr:uid="{2354AA4D-5D3F-429B-AB79-42D972D5F8C2}"/>
    <hyperlink ref="B16" location="'P18_Calific. Presidenta'!A1" display="P18. Calificación Presidenta del Gobierno de Navarra" xr:uid="{6A40692F-38BD-4305-939A-BFB96A45AEDC}"/>
    <hyperlink ref="B17" location="'P19_Calific. Oposición'!A1" display="P19. Calificación de la Oposición" xr:uid="{99474F0F-2F29-4D3F-BF8D-6078CB266EAE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15268-B599-4CF7-9E0C-9A772015CD00}">
  <dimension ref="A1:C52"/>
  <sheetViews>
    <sheetView workbookViewId="0">
      <selection activeCell="B16" sqref="B16:C16"/>
    </sheetView>
  </sheetViews>
  <sheetFormatPr baseColWidth="10" defaultRowHeight="15"/>
  <cols>
    <col min="2" max="3" width="11.42578125" style="22"/>
  </cols>
  <sheetData>
    <row r="1" spans="1:3" ht="24">
      <c r="A1" s="16"/>
      <c r="B1" s="17" t="s">
        <v>53</v>
      </c>
      <c r="C1" s="17"/>
    </row>
    <row r="2" spans="1:3">
      <c r="A2" s="16"/>
      <c r="B2" s="18"/>
      <c r="C2" s="18"/>
    </row>
    <row r="3" spans="1:3">
      <c r="A3" s="19" t="s">
        <v>26</v>
      </c>
      <c r="B3" s="20">
        <v>0.63700000000000001</v>
      </c>
      <c r="C3" s="20"/>
    </row>
    <row r="4" spans="1:3">
      <c r="A4" s="16"/>
      <c r="B4" s="20"/>
      <c r="C4" s="20"/>
    </row>
    <row r="5" spans="1:3">
      <c r="A5" s="19" t="s">
        <v>39</v>
      </c>
      <c r="B5" s="20"/>
      <c r="C5" s="20"/>
    </row>
    <row r="6" spans="1:3">
      <c r="A6" s="21" t="s">
        <v>40</v>
      </c>
      <c r="B6" s="23">
        <v>0.72399999999999998</v>
      </c>
      <c r="C6" s="20">
        <f>B3</f>
        <v>0.63700000000000001</v>
      </c>
    </row>
    <row r="7" spans="1:3">
      <c r="A7" s="21" t="s">
        <v>41</v>
      </c>
      <c r="B7" s="23">
        <v>0.54500000000000004</v>
      </c>
      <c r="C7" s="20">
        <f t="shared" ref="C7:C13" si="0">C6</f>
        <v>0.63700000000000001</v>
      </c>
    </row>
    <row r="8" spans="1:3">
      <c r="A8" s="16"/>
      <c r="B8" s="20"/>
      <c r="C8" s="20">
        <f t="shared" si="0"/>
        <v>0.63700000000000001</v>
      </c>
    </row>
    <row r="9" spans="1:3">
      <c r="A9" s="19" t="s">
        <v>42</v>
      </c>
      <c r="B9" s="20"/>
      <c r="C9" s="20">
        <f t="shared" si="0"/>
        <v>0.63700000000000001</v>
      </c>
    </row>
    <row r="10" spans="1:3" ht="24">
      <c r="A10" s="21" t="s">
        <v>43</v>
      </c>
      <c r="B10" s="23">
        <v>0.53400000000000003</v>
      </c>
      <c r="C10" s="20">
        <f t="shared" si="0"/>
        <v>0.63700000000000001</v>
      </c>
    </row>
    <row r="11" spans="1:3" ht="24">
      <c r="A11" s="21" t="s">
        <v>44</v>
      </c>
      <c r="B11" s="23">
        <v>0.68300000000000005</v>
      </c>
      <c r="C11" s="20">
        <f t="shared" si="0"/>
        <v>0.63700000000000001</v>
      </c>
    </row>
    <row r="12" spans="1:3" ht="24">
      <c r="A12" s="21" t="s">
        <v>45</v>
      </c>
      <c r="B12" s="23">
        <v>0.69099999999999995</v>
      </c>
      <c r="C12" s="20">
        <f t="shared" si="0"/>
        <v>0.63700000000000001</v>
      </c>
    </row>
    <row r="13" spans="1:3" ht="24">
      <c r="A13" s="21" t="s">
        <v>46</v>
      </c>
      <c r="B13" s="23">
        <v>0.54</v>
      </c>
      <c r="C13" s="20">
        <f t="shared" si="0"/>
        <v>0.63700000000000001</v>
      </c>
    </row>
    <row r="14" spans="1:3">
      <c r="A14" s="21"/>
      <c r="B14" s="23"/>
      <c r="C14" s="20"/>
    </row>
    <row r="15" spans="1:3">
      <c r="A15" s="21"/>
      <c r="B15" s="23"/>
      <c r="C15" s="20"/>
    </row>
    <row r="16" spans="1:3">
      <c r="A16" s="21"/>
      <c r="B16" s="23"/>
      <c r="C16" s="20"/>
    </row>
    <row r="17" spans="1:3">
      <c r="A17" s="21"/>
      <c r="B17" s="24"/>
      <c r="C17" s="20"/>
    </row>
    <row r="18" spans="1:3">
      <c r="A18" s="19"/>
      <c r="B18" s="20"/>
      <c r="C18" s="20"/>
    </row>
    <row r="19" spans="1:3">
      <c r="A19" s="21"/>
      <c r="B19" s="23"/>
      <c r="C19" s="20"/>
    </row>
    <row r="20" spans="1:3">
      <c r="A20" s="21"/>
      <c r="B20" s="23"/>
      <c r="C20" s="20"/>
    </row>
    <row r="21" spans="1:3">
      <c r="A21" s="21"/>
      <c r="B21" s="24"/>
      <c r="C21" s="20"/>
    </row>
    <row r="22" spans="1:3">
      <c r="A22" s="21"/>
      <c r="B22" s="24"/>
      <c r="C22" s="20"/>
    </row>
    <row r="23" spans="1:3">
      <c r="A23" s="21"/>
      <c r="B23" s="24"/>
      <c r="C23" s="20"/>
    </row>
    <row r="24" spans="1:3">
      <c r="A24" s="21"/>
      <c r="B24" s="24"/>
      <c r="C24" s="20"/>
    </row>
    <row r="25" spans="1:3">
      <c r="A25" s="16"/>
      <c r="B25" s="20"/>
      <c r="C25" s="20"/>
    </row>
    <row r="26" spans="1:3">
      <c r="A26" s="16"/>
      <c r="B26" s="20"/>
      <c r="C26" s="20"/>
    </row>
    <row r="27" spans="1:3">
      <c r="C27" s="20"/>
    </row>
    <row r="28" spans="1:3">
      <c r="C28" s="20"/>
    </row>
    <row r="29" spans="1:3">
      <c r="C29" s="20"/>
    </row>
    <row r="30" spans="1:3">
      <c r="C30" s="20"/>
    </row>
    <row r="31" spans="1:3" ht="25.5" customHeight="1">
      <c r="C31" s="20"/>
    </row>
    <row r="32" spans="1:3">
      <c r="C32" s="20"/>
    </row>
    <row r="33" spans="1:3">
      <c r="A33" s="19"/>
      <c r="B33" s="20"/>
      <c r="C33" s="20"/>
    </row>
    <row r="34" spans="1:3">
      <c r="A34" s="21"/>
      <c r="B34" s="24"/>
      <c r="C34" s="20"/>
    </row>
    <row r="35" spans="1:3">
      <c r="A35" s="21"/>
      <c r="B35" s="24"/>
      <c r="C35" s="20"/>
    </row>
    <row r="36" spans="1:3">
      <c r="A36" s="21"/>
      <c r="B36" s="24"/>
      <c r="C36" s="20"/>
    </row>
    <row r="37" spans="1:3">
      <c r="A37" s="21"/>
      <c r="B37" s="20"/>
      <c r="C37" s="20"/>
    </row>
    <row r="38" spans="1:3">
      <c r="C38" s="20"/>
    </row>
    <row r="39" spans="1:3">
      <c r="C39" s="20"/>
    </row>
    <row r="40" spans="1:3">
      <c r="C40" s="20"/>
    </row>
    <row r="41" spans="1:3">
      <c r="A41" s="19"/>
      <c r="B41" s="20"/>
      <c r="C41" s="20"/>
    </row>
    <row r="42" spans="1:3">
      <c r="A42" s="19"/>
      <c r="B42" s="20"/>
      <c r="C42" s="20"/>
    </row>
    <row r="43" spans="1:3">
      <c r="A43" s="21"/>
      <c r="B43" s="24"/>
      <c r="C43" s="20"/>
    </row>
    <row r="44" spans="1:3">
      <c r="A44" s="21"/>
      <c r="B44" s="24"/>
      <c r="C44" s="20"/>
    </row>
    <row r="45" spans="1:3">
      <c r="A45" s="21"/>
      <c r="B45" s="24"/>
      <c r="C45" s="20"/>
    </row>
    <row r="46" spans="1:3">
      <c r="A46" s="21"/>
      <c r="B46" s="20"/>
      <c r="C46" s="20"/>
    </row>
    <row r="47" spans="1:3">
      <c r="A47" s="19"/>
      <c r="B47" s="20"/>
      <c r="C47" s="20"/>
    </row>
    <row r="48" spans="1:3">
      <c r="A48" s="21"/>
      <c r="B48" s="20"/>
      <c r="C48" s="20"/>
    </row>
    <row r="49" spans="1:3">
      <c r="A49" s="21"/>
      <c r="B49" s="20"/>
      <c r="C49" s="20"/>
    </row>
    <row r="50" spans="1:3">
      <c r="A50" s="21"/>
      <c r="B50" s="20"/>
      <c r="C50" s="20"/>
    </row>
    <row r="51" spans="1:3">
      <c r="A51" s="21"/>
      <c r="B51" s="20"/>
      <c r="C51" s="20"/>
    </row>
    <row r="52" spans="1:3">
      <c r="A52" s="21"/>
      <c r="B52" s="20"/>
      <c r="C52" s="20"/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2ABB4-86A0-4550-8B4C-FA291AFDDAAC}">
  <dimension ref="A5:D45"/>
  <sheetViews>
    <sheetView workbookViewId="0">
      <selection activeCell="C19" sqref="C19"/>
    </sheetView>
  </sheetViews>
  <sheetFormatPr baseColWidth="10" defaultRowHeight="15"/>
  <cols>
    <col min="1" max="1" width="34.28515625" customWidth="1"/>
  </cols>
  <sheetData>
    <row r="5" spans="1:2">
      <c r="A5" s="15">
        <v>2018</v>
      </c>
      <c r="B5" t="s">
        <v>0</v>
      </c>
    </row>
    <row r="6" spans="1:2">
      <c r="A6" t="s">
        <v>76</v>
      </c>
      <c r="B6" s="25">
        <v>5.0999999999999996</v>
      </c>
    </row>
    <row r="7" spans="1:2">
      <c r="A7" t="s">
        <v>75</v>
      </c>
      <c r="B7">
        <v>4.99</v>
      </c>
    </row>
    <row r="8" spans="1:2">
      <c r="A8" t="s">
        <v>74</v>
      </c>
      <c r="B8">
        <v>4.1100000000000003</v>
      </c>
    </row>
    <row r="9" spans="1:2">
      <c r="A9" t="s">
        <v>73</v>
      </c>
      <c r="B9">
        <v>4.8099999999999996</v>
      </c>
    </row>
    <row r="10" spans="1:2">
      <c r="A10" t="s">
        <v>72</v>
      </c>
      <c r="B10">
        <v>5.0199999999999996</v>
      </c>
    </row>
    <row r="11" spans="1:2">
      <c r="A11" t="s">
        <v>71</v>
      </c>
      <c r="B11">
        <v>4.59</v>
      </c>
    </row>
    <row r="12" spans="1:2">
      <c r="A12" t="s">
        <v>70</v>
      </c>
      <c r="B12">
        <v>3.69</v>
      </c>
    </row>
    <row r="24" spans="1:4">
      <c r="B24" s="15">
        <v>2018</v>
      </c>
      <c r="C24" s="15">
        <v>2017</v>
      </c>
      <c r="D24" s="15">
        <v>2016</v>
      </c>
    </row>
    <row r="25" spans="1:4">
      <c r="A25" t="s">
        <v>76</v>
      </c>
      <c r="B25" s="25">
        <v>5.0999999999999996</v>
      </c>
      <c r="C25">
        <v>4.33</v>
      </c>
      <c r="D25">
        <v>4.22</v>
      </c>
    </row>
    <row r="26" spans="1:4">
      <c r="A26" t="s">
        <v>75</v>
      </c>
      <c r="B26">
        <v>4.99</v>
      </c>
      <c r="C26">
        <v>5.08</v>
      </c>
      <c r="D26">
        <v>4.66</v>
      </c>
    </row>
    <row r="27" spans="1:4">
      <c r="A27" t="s">
        <v>74</v>
      </c>
      <c r="B27">
        <v>4.1100000000000003</v>
      </c>
      <c r="C27">
        <v>3.96</v>
      </c>
      <c r="D27">
        <v>4.01</v>
      </c>
    </row>
    <row r="28" spans="1:4">
      <c r="A28" t="s">
        <v>73</v>
      </c>
      <c r="B28">
        <v>4.8099999999999996</v>
      </c>
      <c r="C28">
        <v>4.57</v>
      </c>
      <c r="D28">
        <v>4.59</v>
      </c>
    </row>
    <row r="29" spans="1:4">
      <c r="A29" t="s">
        <v>72</v>
      </c>
      <c r="B29">
        <v>5.0199999999999996</v>
      </c>
      <c r="C29">
        <v>4.72</v>
      </c>
      <c r="D29">
        <v>4.46</v>
      </c>
    </row>
    <row r="30" spans="1:4">
      <c r="A30" t="s">
        <v>71</v>
      </c>
      <c r="B30">
        <v>4.59</v>
      </c>
      <c r="C30">
        <v>4.4800000000000004</v>
      </c>
      <c r="D30">
        <v>4.33</v>
      </c>
    </row>
    <row r="31" spans="1:4">
      <c r="A31" t="s">
        <v>70</v>
      </c>
      <c r="B31">
        <v>3.69</v>
      </c>
      <c r="C31">
        <v>3.49</v>
      </c>
      <c r="D31">
        <v>3.56</v>
      </c>
    </row>
    <row r="34" spans="1:3">
      <c r="A34" s="1"/>
    </row>
    <row r="35" spans="1:3">
      <c r="B35" t="s">
        <v>77</v>
      </c>
      <c r="C35" t="s">
        <v>78</v>
      </c>
    </row>
    <row r="36" spans="1:3">
      <c r="A36" t="s">
        <v>76</v>
      </c>
      <c r="B36" s="25">
        <f>B25-C25</f>
        <v>0.76999999999999957</v>
      </c>
      <c r="C36" s="25">
        <f>B25-D25</f>
        <v>0.87999999999999989</v>
      </c>
    </row>
    <row r="37" spans="1:3">
      <c r="A37" t="s">
        <v>75</v>
      </c>
      <c r="B37" s="25">
        <f t="shared" ref="B37:B42" si="0">B26-C26</f>
        <v>-8.9999999999999858E-2</v>
      </c>
      <c r="C37" s="25">
        <f t="shared" ref="C37:C42" si="1">B26-D26</f>
        <v>0.33000000000000007</v>
      </c>
    </row>
    <row r="38" spans="1:3">
      <c r="A38" t="s">
        <v>74</v>
      </c>
      <c r="B38" s="25">
        <f t="shared" si="0"/>
        <v>0.15000000000000036</v>
      </c>
      <c r="C38" s="25">
        <f t="shared" si="1"/>
        <v>0.10000000000000053</v>
      </c>
    </row>
    <row r="39" spans="1:3">
      <c r="A39" t="s">
        <v>73</v>
      </c>
      <c r="B39" s="25">
        <f t="shared" si="0"/>
        <v>0.23999999999999932</v>
      </c>
      <c r="C39" s="25">
        <f t="shared" si="1"/>
        <v>0.21999999999999975</v>
      </c>
    </row>
    <row r="40" spans="1:3">
      <c r="A40" t="s">
        <v>72</v>
      </c>
      <c r="B40" s="25">
        <f t="shared" si="0"/>
        <v>0.29999999999999982</v>
      </c>
      <c r="C40" s="25">
        <f t="shared" si="1"/>
        <v>0.55999999999999961</v>
      </c>
    </row>
    <row r="41" spans="1:3">
      <c r="A41" t="s">
        <v>71</v>
      </c>
      <c r="B41" s="25">
        <f t="shared" si="0"/>
        <v>0.10999999999999943</v>
      </c>
      <c r="C41" s="25">
        <f t="shared" si="1"/>
        <v>0.25999999999999979</v>
      </c>
    </row>
    <row r="42" spans="1:3">
      <c r="A42" t="s">
        <v>70</v>
      </c>
      <c r="B42" s="25">
        <f t="shared" si="0"/>
        <v>0.19999999999999973</v>
      </c>
      <c r="C42" s="25">
        <f t="shared" si="1"/>
        <v>0.12999999999999989</v>
      </c>
    </row>
    <row r="45" spans="1:3">
      <c r="A45" s="1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BE174-DC13-4761-B749-83B91A238DC5}">
  <dimension ref="A1:P71"/>
  <sheetViews>
    <sheetView workbookViewId="0">
      <selection activeCell="N43" sqref="N43"/>
    </sheetView>
  </sheetViews>
  <sheetFormatPr baseColWidth="10" defaultRowHeight="15"/>
  <cols>
    <col min="1" max="1" width="25.7109375" customWidth="1"/>
    <col min="2" max="2" width="14.5703125" customWidth="1"/>
    <col min="3" max="3" width="15.7109375" customWidth="1"/>
    <col min="4" max="4" width="22.42578125" customWidth="1"/>
    <col min="6" max="6" width="25.28515625" customWidth="1"/>
    <col min="7" max="7" width="15.7109375" customWidth="1"/>
    <col min="8" max="8" width="15.42578125" customWidth="1"/>
    <col min="9" max="9" width="6.7109375" hidden="1" customWidth="1"/>
    <col min="10" max="10" width="20.7109375" customWidth="1"/>
    <col min="11" max="11" width="20.7109375" style="62" customWidth="1"/>
    <col min="12" max="12" width="25.42578125" style="62" customWidth="1"/>
    <col min="13" max="14" width="15.7109375" customWidth="1"/>
    <col min="15" max="15" width="4.5703125" hidden="1" customWidth="1"/>
    <col min="16" max="16" width="20.7109375" customWidth="1"/>
  </cols>
  <sheetData>
    <row r="1" spans="1:16" ht="21.75" thickBot="1">
      <c r="B1" s="111">
        <v>2018</v>
      </c>
      <c r="C1" s="112"/>
      <c r="D1" s="113"/>
      <c r="G1" s="118">
        <v>2016</v>
      </c>
      <c r="H1" s="118"/>
      <c r="I1" s="118"/>
      <c r="J1" s="118"/>
      <c r="K1" s="26"/>
      <c r="L1" s="26"/>
      <c r="M1" s="118">
        <v>2017</v>
      </c>
      <c r="N1" s="118"/>
      <c r="O1" s="118"/>
      <c r="P1" s="118"/>
    </row>
    <row r="2" spans="1:16" ht="15.75" customHeight="1">
      <c r="B2" s="114" t="s">
        <v>79</v>
      </c>
      <c r="C2" s="72" t="s">
        <v>80</v>
      </c>
      <c r="D2" s="116" t="s">
        <v>81</v>
      </c>
      <c r="F2" s="119"/>
      <c r="G2" s="120" t="s">
        <v>79</v>
      </c>
      <c r="H2" s="27" t="s">
        <v>80</v>
      </c>
      <c r="I2" s="27"/>
      <c r="J2" s="122" t="s">
        <v>81</v>
      </c>
      <c r="K2" s="30"/>
      <c r="L2" s="28"/>
      <c r="M2" s="120" t="s">
        <v>79</v>
      </c>
      <c r="N2" s="27" t="s">
        <v>80</v>
      </c>
      <c r="O2" s="27"/>
      <c r="P2" s="122" t="s">
        <v>81</v>
      </c>
    </row>
    <row r="3" spans="1:16" ht="32.25" thickBot="1">
      <c r="B3" s="115"/>
      <c r="C3" s="73" t="s">
        <v>82</v>
      </c>
      <c r="D3" s="117"/>
      <c r="F3" s="119"/>
      <c r="G3" s="121"/>
      <c r="H3" s="29" t="s">
        <v>82</v>
      </c>
      <c r="I3" s="29"/>
      <c r="J3" s="123"/>
      <c r="K3" s="30"/>
      <c r="L3" s="30"/>
      <c r="M3" s="121"/>
      <c r="N3" s="29" t="s">
        <v>82</v>
      </c>
      <c r="O3" s="29"/>
      <c r="P3" s="123"/>
    </row>
    <row r="4" spans="1:16" ht="15.75">
      <c r="A4" s="45" t="s">
        <v>83</v>
      </c>
      <c r="B4" s="32">
        <v>2.4E-2</v>
      </c>
      <c r="C4" s="32">
        <v>2.541436464088398E-2</v>
      </c>
      <c r="D4" s="35">
        <f>C4*0</f>
        <v>0</v>
      </c>
      <c r="F4" s="31" t="s">
        <v>83</v>
      </c>
      <c r="G4" s="32">
        <v>4.7E-2</v>
      </c>
      <c r="H4" s="33">
        <v>5.1999999999999998E-2</v>
      </c>
      <c r="I4" s="34">
        <v>1</v>
      </c>
      <c r="J4" s="35">
        <f>I4*H4</f>
        <v>5.1999999999999998E-2</v>
      </c>
      <c r="K4" s="36"/>
      <c r="L4" s="31" t="s">
        <v>83</v>
      </c>
      <c r="M4" s="32">
        <v>2.7E-2</v>
      </c>
      <c r="N4" s="33">
        <v>3.1E-2</v>
      </c>
      <c r="O4" s="36">
        <v>0</v>
      </c>
      <c r="P4" s="35">
        <f>N4*O4</f>
        <v>0</v>
      </c>
    </row>
    <row r="5" spans="1:16" ht="15.75">
      <c r="A5" s="67">
        <v>1</v>
      </c>
      <c r="B5" s="37">
        <v>1.1518324607329843E-2</v>
      </c>
      <c r="C5" s="37">
        <v>1.2154696132596685E-2</v>
      </c>
      <c r="D5" s="40">
        <f>A5*C5</f>
        <v>1.2154696132596685E-2</v>
      </c>
      <c r="F5" s="31">
        <v>2</v>
      </c>
      <c r="G5" s="37">
        <v>5.0999999999999997E-2</v>
      </c>
      <c r="H5" s="38">
        <v>5.7000000000000002E-2</v>
      </c>
      <c r="I5" s="39">
        <f>I4+1</f>
        <v>2</v>
      </c>
      <c r="J5" s="40">
        <f t="shared" ref="J5:J13" si="0">I5*H5</f>
        <v>0.114</v>
      </c>
      <c r="K5" s="36"/>
      <c r="L5" s="31">
        <v>1</v>
      </c>
      <c r="M5" s="37">
        <v>1.7000000000000001E-2</v>
      </c>
      <c r="N5" s="38">
        <v>0.02</v>
      </c>
      <c r="O5" s="36">
        <f>O4+1</f>
        <v>1</v>
      </c>
      <c r="P5" s="40">
        <f t="shared" ref="P5:P14" si="1">N5*O5</f>
        <v>0.02</v>
      </c>
    </row>
    <row r="6" spans="1:16" ht="15.75">
      <c r="A6" s="67">
        <v>2</v>
      </c>
      <c r="B6" s="37">
        <v>4.1884816753926704E-2</v>
      </c>
      <c r="C6" s="37">
        <v>4.4198895027624301E-2</v>
      </c>
      <c r="D6" s="40">
        <f t="shared" ref="D6:D13" si="2">A6*C6</f>
        <v>8.8397790055248601E-2</v>
      </c>
      <c r="F6" s="31">
        <v>3</v>
      </c>
      <c r="G6" s="37">
        <v>0.14899999999999999</v>
      </c>
      <c r="H6" s="38">
        <v>0.16800000000000001</v>
      </c>
      <c r="I6" s="39">
        <f t="shared" ref="I6:I13" si="3">I5+1</f>
        <v>3</v>
      </c>
      <c r="J6" s="40">
        <f t="shared" si="0"/>
        <v>0.504</v>
      </c>
      <c r="K6" s="36"/>
      <c r="L6" s="31">
        <v>2</v>
      </c>
      <c r="M6" s="37">
        <v>0.06</v>
      </c>
      <c r="N6" s="38">
        <v>6.8000000000000005E-2</v>
      </c>
      <c r="O6" s="36">
        <f t="shared" ref="O6:O13" si="4">O5+1</f>
        <v>2</v>
      </c>
      <c r="P6" s="40">
        <f t="shared" si="1"/>
        <v>0.13600000000000001</v>
      </c>
    </row>
    <row r="7" spans="1:16" ht="15.75">
      <c r="A7" s="67">
        <v>3</v>
      </c>
      <c r="B7" s="37">
        <v>0.12041884816753927</v>
      </c>
      <c r="C7" s="37">
        <v>0.1270718232044199</v>
      </c>
      <c r="D7" s="40">
        <f t="shared" si="2"/>
        <v>0.38121546961325969</v>
      </c>
      <c r="F7" s="31">
        <v>4</v>
      </c>
      <c r="G7" s="37">
        <v>0.125</v>
      </c>
      <c r="H7" s="38">
        <v>0.14099999999999999</v>
      </c>
      <c r="I7" s="39">
        <f t="shared" si="3"/>
        <v>4</v>
      </c>
      <c r="J7" s="40">
        <f t="shared" si="0"/>
        <v>0.56399999999999995</v>
      </c>
      <c r="K7" s="36"/>
      <c r="L7" s="31">
        <v>3</v>
      </c>
      <c r="M7" s="37">
        <v>0.13900000000000001</v>
      </c>
      <c r="N7" s="38">
        <v>0.157</v>
      </c>
      <c r="O7" s="36">
        <f t="shared" si="4"/>
        <v>3</v>
      </c>
      <c r="P7" s="40">
        <f t="shared" si="1"/>
        <v>0.47099999999999997</v>
      </c>
    </row>
    <row r="8" spans="1:16" ht="15.75">
      <c r="A8" s="67">
        <v>4</v>
      </c>
      <c r="B8" s="37">
        <v>0.17277486910994763</v>
      </c>
      <c r="C8" s="37">
        <v>0.18232044198895028</v>
      </c>
      <c r="D8" s="40">
        <f t="shared" si="2"/>
        <v>0.72928176795580113</v>
      </c>
      <c r="F8" s="31">
        <v>5</v>
      </c>
      <c r="G8" s="37">
        <v>0.311</v>
      </c>
      <c r="H8" s="38">
        <v>0.35</v>
      </c>
      <c r="I8" s="39">
        <f t="shared" si="3"/>
        <v>5</v>
      </c>
      <c r="J8" s="40">
        <f t="shared" si="0"/>
        <v>1.75</v>
      </c>
      <c r="K8" s="36"/>
      <c r="L8" s="31">
        <v>4</v>
      </c>
      <c r="M8" s="37">
        <v>0.129</v>
      </c>
      <c r="N8" s="38">
        <v>0.14599999999999999</v>
      </c>
      <c r="O8" s="36">
        <f t="shared" si="4"/>
        <v>4</v>
      </c>
      <c r="P8" s="40">
        <f t="shared" si="1"/>
        <v>0.58399999999999996</v>
      </c>
    </row>
    <row r="9" spans="1:16" ht="15.75">
      <c r="A9" s="67">
        <v>5</v>
      </c>
      <c r="B9" s="37">
        <v>0.35497382198952887</v>
      </c>
      <c r="C9" s="37">
        <v>0.37458563535911599</v>
      </c>
      <c r="D9" s="40">
        <f t="shared" si="2"/>
        <v>1.8729281767955799</v>
      </c>
      <c r="F9" s="31">
        <v>6</v>
      </c>
      <c r="G9" s="37">
        <v>0.10100000000000001</v>
      </c>
      <c r="H9" s="38">
        <v>0.113</v>
      </c>
      <c r="I9" s="39">
        <f t="shared" si="3"/>
        <v>6</v>
      </c>
      <c r="J9" s="40">
        <f t="shared" si="0"/>
        <v>0.67800000000000005</v>
      </c>
      <c r="K9" s="36"/>
      <c r="L9" s="31">
        <v>5</v>
      </c>
      <c r="M9" s="37">
        <v>0.31900000000000001</v>
      </c>
      <c r="N9" s="38">
        <v>0.36099999999999999</v>
      </c>
      <c r="O9" s="36">
        <f t="shared" si="4"/>
        <v>5</v>
      </c>
      <c r="P9" s="40">
        <f t="shared" si="1"/>
        <v>1.8049999999999999</v>
      </c>
    </row>
    <row r="10" spans="1:16" ht="15.75">
      <c r="A10" s="67">
        <v>6</v>
      </c>
      <c r="B10" s="37">
        <v>9.8429319371727747E-2</v>
      </c>
      <c r="C10" s="37">
        <v>0.10386740331491713</v>
      </c>
      <c r="D10" s="40">
        <f t="shared" si="2"/>
        <v>0.62320441988950281</v>
      </c>
      <c r="F10" s="31">
        <v>7</v>
      </c>
      <c r="G10" s="37">
        <v>4.7E-2</v>
      </c>
      <c r="H10" s="38">
        <v>5.2999999999999999E-2</v>
      </c>
      <c r="I10" s="39">
        <f t="shared" si="3"/>
        <v>7</v>
      </c>
      <c r="J10" s="40">
        <f t="shared" si="0"/>
        <v>0.371</v>
      </c>
      <c r="K10" s="36"/>
      <c r="L10" s="31">
        <v>6</v>
      </c>
      <c r="M10" s="37">
        <v>8.4000000000000005E-2</v>
      </c>
      <c r="N10" s="38">
        <v>9.5000000000000001E-2</v>
      </c>
      <c r="O10" s="36">
        <f t="shared" si="4"/>
        <v>6</v>
      </c>
      <c r="P10" s="40">
        <f t="shared" si="1"/>
        <v>0.57000000000000006</v>
      </c>
    </row>
    <row r="11" spans="1:16" ht="15.75">
      <c r="A11" s="67">
        <v>7</v>
      </c>
      <c r="B11" s="37">
        <v>6.8062827225130892E-2</v>
      </c>
      <c r="C11" s="37">
        <v>7.18232044198895E-2</v>
      </c>
      <c r="D11" s="40">
        <f t="shared" si="2"/>
        <v>0.50276243093922646</v>
      </c>
      <c r="F11" s="31">
        <v>8</v>
      </c>
      <c r="G11" s="37">
        <v>3.4000000000000002E-2</v>
      </c>
      <c r="H11" s="38">
        <v>3.7999999999999999E-2</v>
      </c>
      <c r="I11" s="39">
        <f t="shared" si="3"/>
        <v>8</v>
      </c>
      <c r="J11" s="40">
        <f t="shared" si="0"/>
        <v>0.30399999999999999</v>
      </c>
      <c r="K11" s="36"/>
      <c r="L11" s="31">
        <v>7</v>
      </c>
      <c r="M11" s="37">
        <v>5.1999999999999998E-2</v>
      </c>
      <c r="N11" s="38">
        <v>5.8000000000000003E-2</v>
      </c>
      <c r="O11" s="36">
        <f t="shared" si="4"/>
        <v>7</v>
      </c>
      <c r="P11" s="40">
        <f t="shared" si="1"/>
        <v>0.40600000000000003</v>
      </c>
    </row>
    <row r="12" spans="1:16" ht="15.75">
      <c r="A12" s="67">
        <v>8</v>
      </c>
      <c r="B12" s="37">
        <v>3.6649214659685861E-2</v>
      </c>
      <c r="C12" s="37">
        <v>3.8674033149171269E-2</v>
      </c>
      <c r="D12" s="40">
        <f t="shared" si="2"/>
        <v>0.30939226519337015</v>
      </c>
      <c r="F12" s="31">
        <v>9</v>
      </c>
      <c r="G12" s="37">
        <v>8.9999999999999993E-3</v>
      </c>
      <c r="H12" s="38">
        <v>0.01</v>
      </c>
      <c r="I12" s="39">
        <f t="shared" si="3"/>
        <v>9</v>
      </c>
      <c r="J12" s="40">
        <f t="shared" si="0"/>
        <v>0.09</v>
      </c>
      <c r="K12" s="36"/>
      <c r="L12" s="31">
        <v>8</v>
      </c>
      <c r="M12" s="37">
        <v>3.1E-2</v>
      </c>
      <c r="N12" s="38">
        <v>3.5000000000000003E-2</v>
      </c>
      <c r="O12" s="36">
        <f t="shared" si="4"/>
        <v>8</v>
      </c>
      <c r="P12" s="40">
        <f t="shared" si="1"/>
        <v>0.28000000000000003</v>
      </c>
    </row>
    <row r="13" spans="1:16" ht="16.5" thickBot="1">
      <c r="A13" s="67">
        <v>9</v>
      </c>
      <c r="B13" s="37">
        <v>6.2827225130890054E-3</v>
      </c>
      <c r="C13" s="37">
        <v>6.6298342541436465E-3</v>
      </c>
      <c r="D13" s="40">
        <f t="shared" si="2"/>
        <v>5.9668508287292817E-2</v>
      </c>
      <c r="F13" s="31" t="s">
        <v>84</v>
      </c>
      <c r="G13" s="41">
        <v>1.6E-2</v>
      </c>
      <c r="H13" s="42">
        <v>1.7999999999999999E-2</v>
      </c>
      <c r="I13" s="39">
        <f t="shared" si="3"/>
        <v>10</v>
      </c>
      <c r="J13" s="43">
        <f t="shared" si="0"/>
        <v>0.18</v>
      </c>
      <c r="K13" s="36"/>
      <c r="L13" s="31">
        <v>9</v>
      </c>
      <c r="M13" s="37">
        <v>7.0000000000000001E-3</v>
      </c>
      <c r="N13" s="38">
        <v>7.0000000000000001E-3</v>
      </c>
      <c r="O13" s="36">
        <f t="shared" si="4"/>
        <v>9</v>
      </c>
      <c r="P13" s="40">
        <f t="shared" si="1"/>
        <v>6.3E-2</v>
      </c>
    </row>
    <row r="14" spans="1:16" ht="16.5" thickBot="1">
      <c r="A14" s="71" t="s">
        <v>84</v>
      </c>
      <c r="B14" s="41">
        <v>1.2565445026178011E-2</v>
      </c>
      <c r="C14" s="41">
        <v>1.3259668508287293E-2</v>
      </c>
      <c r="D14" s="69">
        <f>C14*10</f>
        <v>0.13259668508287292</v>
      </c>
      <c r="F14" s="44" t="s">
        <v>85</v>
      </c>
      <c r="G14" s="41">
        <v>7.8E-2</v>
      </c>
      <c r="H14" s="42">
        <v>1</v>
      </c>
      <c r="I14" s="45"/>
      <c r="J14" s="46"/>
      <c r="K14" s="47"/>
      <c r="L14" s="31" t="s">
        <v>84</v>
      </c>
      <c r="M14" s="41">
        <v>1.9E-2</v>
      </c>
      <c r="N14" s="42">
        <v>2.1000000000000001E-2</v>
      </c>
      <c r="O14" s="36">
        <v>10</v>
      </c>
      <c r="P14" s="43">
        <f t="shared" si="1"/>
        <v>0.21000000000000002</v>
      </c>
    </row>
    <row r="15" spans="1:16" ht="16.5" thickBot="1">
      <c r="A15" s="70" t="s">
        <v>85</v>
      </c>
      <c r="B15" s="32">
        <v>2.7225130890052355E-2</v>
      </c>
      <c r="C15" s="45"/>
      <c r="D15" s="45"/>
      <c r="F15" s="44" t="s">
        <v>86</v>
      </c>
      <c r="G15" s="37">
        <v>3.2000000000000001E-2</v>
      </c>
      <c r="H15" s="48"/>
      <c r="I15" s="48"/>
      <c r="J15" s="49"/>
      <c r="K15" s="50"/>
      <c r="L15" s="50"/>
      <c r="M15" s="41">
        <v>4.8000000000000001E-2</v>
      </c>
      <c r="N15" s="42">
        <v>1</v>
      </c>
      <c r="O15" s="45"/>
      <c r="P15" s="46"/>
    </row>
    <row r="16" spans="1:16" ht="16.5" thickBot="1">
      <c r="A16" s="70" t="s">
        <v>86</v>
      </c>
      <c r="B16" s="41">
        <v>2.5130890052356022E-2</v>
      </c>
      <c r="C16" s="45"/>
      <c r="D16" s="45"/>
      <c r="F16" s="51" t="s">
        <v>87</v>
      </c>
      <c r="G16" s="52">
        <v>1</v>
      </c>
      <c r="H16" s="48"/>
      <c r="I16" s="48"/>
      <c r="J16" s="53"/>
      <c r="K16" s="54"/>
      <c r="L16" s="54"/>
      <c r="M16" s="37">
        <v>6.7000000000000004E-2</v>
      </c>
      <c r="N16" s="48"/>
      <c r="O16" s="48"/>
      <c r="P16" s="49"/>
    </row>
    <row r="17" spans="1:16" ht="16.5" thickBot="1">
      <c r="A17" s="45"/>
      <c r="B17" s="60">
        <f>SUM(B4:B16)</f>
        <v>0.99991623036649224</v>
      </c>
      <c r="C17" s="45"/>
      <c r="D17" s="45"/>
      <c r="F17" s="55" t="s">
        <v>88</v>
      </c>
      <c r="G17" s="56"/>
      <c r="H17" s="57"/>
      <c r="I17" s="57"/>
      <c r="J17" s="58">
        <f>SUM(J4:J16)</f>
        <v>4.6069999999999993</v>
      </c>
      <c r="K17" s="59"/>
      <c r="L17" s="59"/>
      <c r="M17" s="60">
        <v>1</v>
      </c>
      <c r="N17" s="48"/>
      <c r="O17" s="48"/>
      <c r="P17" s="61">
        <f>SUM(P4:P16)</f>
        <v>4.5449999999999999</v>
      </c>
    </row>
    <row r="18" spans="1:16" ht="16.5" thickBot="1">
      <c r="A18" s="55" t="s">
        <v>88</v>
      </c>
      <c r="D18" s="61">
        <f>SUM(D4:D14)</f>
        <v>4.7116022099447505</v>
      </c>
      <c r="G18" s="4"/>
    </row>
    <row r="19" spans="1:16">
      <c r="A19" s="68"/>
      <c r="B19" s="68"/>
      <c r="C19" s="68"/>
      <c r="D19" s="68"/>
      <c r="E19" s="68"/>
    </row>
    <row r="26" spans="1:16" ht="15.75" customHeight="1">
      <c r="A26" s="67"/>
      <c r="B26" s="67" t="s">
        <v>91</v>
      </c>
    </row>
    <row r="27" spans="1:16" ht="15.75">
      <c r="A27" s="67">
        <v>2018</v>
      </c>
      <c r="B27" s="74">
        <f>D18</f>
        <v>4.7116022099447505</v>
      </c>
    </row>
    <row r="28" spans="1:16" ht="15.75">
      <c r="A28" s="67">
        <v>2017</v>
      </c>
      <c r="B28" s="74">
        <f>P17</f>
        <v>4.5449999999999999</v>
      </c>
    </row>
    <row r="29" spans="1:16" ht="15.75">
      <c r="A29" s="67">
        <v>2016</v>
      </c>
      <c r="B29" s="74">
        <f>J17</f>
        <v>4.6069999999999993</v>
      </c>
    </row>
    <row r="42" spans="1:16">
      <c r="A42" s="68"/>
      <c r="B42" s="68"/>
      <c r="C42" s="68"/>
      <c r="D42" s="68"/>
      <c r="E42" s="68"/>
      <c r="F42" s="66"/>
    </row>
    <row r="43" spans="1:16" ht="16.5" thickBot="1">
      <c r="B43" s="63">
        <v>2018</v>
      </c>
      <c r="C43" s="63">
        <v>2017</v>
      </c>
      <c r="D43" s="63">
        <v>2016</v>
      </c>
      <c r="F43" s="66"/>
    </row>
    <row r="44" spans="1:16" ht="16.5" thickBot="1">
      <c r="A44" s="31" t="s">
        <v>89</v>
      </c>
      <c r="B44" s="32">
        <v>2.541436464088398E-2</v>
      </c>
      <c r="C44" s="32">
        <f t="shared" ref="C44:C54" si="5">N4</f>
        <v>3.1E-2</v>
      </c>
      <c r="F44" s="66"/>
    </row>
    <row r="45" spans="1:16" ht="15.75">
      <c r="A45" s="31">
        <v>1</v>
      </c>
      <c r="B45" s="37">
        <v>1.2154696132596685E-2</v>
      </c>
      <c r="C45" s="64">
        <f t="shared" si="5"/>
        <v>0.02</v>
      </c>
      <c r="D45" s="32">
        <f t="shared" ref="D45:D54" si="6">H4</f>
        <v>5.1999999999999998E-2</v>
      </c>
      <c r="F45" s="66"/>
      <c r="L45" s="66"/>
    </row>
    <row r="46" spans="1:16" ht="15.75">
      <c r="A46" s="31">
        <v>2</v>
      </c>
      <c r="B46" s="37">
        <v>4.4198895027624301E-2</v>
      </c>
      <c r="C46" s="64">
        <f t="shared" si="5"/>
        <v>6.8000000000000005E-2</v>
      </c>
      <c r="D46" s="37">
        <f t="shared" si="6"/>
        <v>5.7000000000000002E-2</v>
      </c>
      <c r="F46" s="66"/>
      <c r="L46" s="66"/>
    </row>
    <row r="47" spans="1:16" ht="15.75">
      <c r="A47" s="31">
        <v>3</v>
      </c>
      <c r="B47" s="37">
        <v>0.1270718232044199</v>
      </c>
      <c r="C47" s="64">
        <f t="shared" si="5"/>
        <v>0.157</v>
      </c>
      <c r="D47" s="37">
        <f t="shared" si="6"/>
        <v>0.16800000000000001</v>
      </c>
      <c r="F47" s="66"/>
      <c r="L47" s="66"/>
      <c r="M47" s="31"/>
      <c r="N47" s="3"/>
      <c r="P47" s="3"/>
    </row>
    <row r="48" spans="1:16" ht="15.75">
      <c r="A48" s="31">
        <v>4</v>
      </c>
      <c r="B48" s="37">
        <v>0.18232044198895028</v>
      </c>
      <c r="C48" s="64">
        <f t="shared" si="5"/>
        <v>0.14599999999999999</v>
      </c>
      <c r="D48" s="37">
        <f t="shared" si="6"/>
        <v>0.14099999999999999</v>
      </c>
      <c r="F48" s="66"/>
      <c r="L48" s="66"/>
      <c r="M48" s="31"/>
      <c r="N48" s="3"/>
      <c r="P48" s="3"/>
    </row>
    <row r="49" spans="1:16" ht="15.75">
      <c r="A49" s="31">
        <v>5</v>
      </c>
      <c r="B49" s="37">
        <v>0.37458563535911599</v>
      </c>
      <c r="C49" s="64">
        <f t="shared" si="5"/>
        <v>0.36099999999999999</v>
      </c>
      <c r="D49" s="37">
        <f t="shared" si="6"/>
        <v>0.35</v>
      </c>
      <c r="F49" s="66"/>
      <c r="L49" s="66"/>
      <c r="M49" s="31"/>
      <c r="N49" s="3"/>
      <c r="P49" s="3"/>
    </row>
    <row r="50" spans="1:16" ht="15.75">
      <c r="A50" s="31">
        <v>6</v>
      </c>
      <c r="B50" s="37">
        <v>0.10386740331491713</v>
      </c>
      <c r="C50" s="64">
        <f t="shared" si="5"/>
        <v>9.5000000000000001E-2</v>
      </c>
      <c r="D50" s="37">
        <f t="shared" si="6"/>
        <v>0.113</v>
      </c>
      <c r="F50" s="66"/>
      <c r="L50" s="66"/>
      <c r="M50" s="31"/>
      <c r="N50" s="3"/>
      <c r="P50" s="3"/>
    </row>
    <row r="51" spans="1:16" ht="15.75">
      <c r="A51" s="31">
        <v>7</v>
      </c>
      <c r="B51" s="37">
        <v>7.18232044198895E-2</v>
      </c>
      <c r="C51" s="64">
        <f t="shared" si="5"/>
        <v>5.8000000000000003E-2</v>
      </c>
      <c r="D51" s="37">
        <f t="shared" si="6"/>
        <v>5.2999999999999999E-2</v>
      </c>
      <c r="F51" s="66"/>
      <c r="L51" s="66"/>
      <c r="M51" s="31"/>
      <c r="N51" s="3"/>
      <c r="P51" s="3"/>
    </row>
    <row r="52" spans="1:16" ht="15.75">
      <c r="A52" s="31">
        <v>8</v>
      </c>
      <c r="B52" s="37">
        <v>3.8674033149171269E-2</v>
      </c>
      <c r="C52" s="64">
        <f t="shared" si="5"/>
        <v>3.5000000000000003E-2</v>
      </c>
      <c r="D52" s="37">
        <f t="shared" si="6"/>
        <v>3.7999999999999999E-2</v>
      </c>
      <c r="F52" s="66"/>
      <c r="L52" s="66"/>
      <c r="M52" s="31"/>
      <c r="N52" s="3"/>
      <c r="P52" s="3"/>
    </row>
    <row r="53" spans="1:16" ht="15.75">
      <c r="A53" s="31">
        <v>9</v>
      </c>
      <c r="B53" s="37">
        <v>6.6298342541436465E-3</v>
      </c>
      <c r="C53" s="64">
        <f t="shared" si="5"/>
        <v>7.0000000000000001E-3</v>
      </c>
      <c r="D53" s="37">
        <f t="shared" si="6"/>
        <v>0.01</v>
      </c>
      <c r="F53" s="66"/>
      <c r="L53" s="66"/>
      <c r="M53" s="31"/>
      <c r="N53" s="3"/>
      <c r="P53" s="3"/>
    </row>
    <row r="54" spans="1:16" ht="16.5" thickBot="1">
      <c r="A54" s="31" t="s">
        <v>90</v>
      </c>
      <c r="B54" s="41">
        <v>1.3259668508287293E-2</v>
      </c>
      <c r="C54" s="65">
        <f t="shared" si="5"/>
        <v>2.1000000000000001E-2</v>
      </c>
      <c r="D54" s="41">
        <f t="shared" si="6"/>
        <v>1.7999999999999999E-2</v>
      </c>
      <c r="F54" s="66"/>
      <c r="L54" s="66"/>
      <c r="M54" s="31"/>
      <c r="N54" s="3"/>
      <c r="P54" s="3"/>
    </row>
    <row r="55" spans="1:16" ht="15.75">
      <c r="F55" s="66"/>
      <c r="L55" s="66"/>
      <c r="M55" s="31"/>
      <c r="N55" s="3"/>
      <c r="P55" s="3"/>
    </row>
    <row r="56" spans="1:16" ht="15.75">
      <c r="F56" s="66"/>
      <c r="L56" s="66"/>
      <c r="M56" s="31"/>
      <c r="N56" s="3"/>
      <c r="P56" s="3"/>
    </row>
    <row r="57" spans="1:16" ht="15.75">
      <c r="F57" s="66"/>
      <c r="L57" s="66"/>
      <c r="M57" s="31"/>
      <c r="N57" s="3"/>
      <c r="P57" s="3"/>
    </row>
    <row r="58" spans="1:16" ht="15.75">
      <c r="L58" s="66"/>
      <c r="M58" s="44"/>
      <c r="N58" s="3"/>
    </row>
    <row r="59" spans="1:16" ht="15.75">
      <c r="L59" s="66"/>
      <c r="M59" s="44"/>
      <c r="N59" s="3"/>
    </row>
    <row r="60" spans="1:16" ht="15.75">
      <c r="B60" s="63" t="s">
        <v>77</v>
      </c>
      <c r="C60" s="63" t="s">
        <v>78</v>
      </c>
      <c r="L60" s="66"/>
      <c r="N60" s="3"/>
    </row>
    <row r="61" spans="1:16" ht="15.75">
      <c r="A61" s="31" t="s">
        <v>89</v>
      </c>
      <c r="B61" s="4">
        <f>B44-C44</f>
        <v>-5.5856353591160202E-3</v>
      </c>
    </row>
    <row r="62" spans="1:16" ht="15.75">
      <c r="A62" s="31">
        <v>1</v>
      </c>
      <c r="B62" s="4">
        <f t="shared" ref="B62:B71" si="7">B45-C45</f>
        <v>-7.8453038674033155E-3</v>
      </c>
      <c r="C62" s="4">
        <f>SUM(B44:B45)-D45</f>
        <v>-1.4430939226519335E-2</v>
      </c>
    </row>
    <row r="63" spans="1:16" ht="15.75">
      <c r="A63" s="31">
        <v>2</v>
      </c>
      <c r="B63" s="4">
        <f t="shared" si="7"/>
        <v>-2.3801104972375704E-2</v>
      </c>
      <c r="C63" s="4">
        <f>B46-D46</f>
        <v>-1.2801104972375701E-2</v>
      </c>
      <c r="L63" s="66"/>
    </row>
    <row r="64" spans="1:16" ht="15.75">
      <c r="A64" s="31">
        <v>3</v>
      </c>
      <c r="B64" s="4">
        <f t="shared" si="7"/>
        <v>-2.9928176795580103E-2</v>
      </c>
      <c r="C64" s="4">
        <f t="shared" ref="C64:C71" si="8">B47-D47</f>
        <v>-4.0928176795580112E-2</v>
      </c>
      <c r="L64" s="66"/>
    </row>
    <row r="65" spans="1:12" ht="15.75">
      <c r="A65" s="31">
        <v>4</v>
      </c>
      <c r="B65" s="4">
        <f t="shared" si="7"/>
        <v>3.6320441988950292E-2</v>
      </c>
      <c r="C65" s="4">
        <f t="shared" si="8"/>
        <v>4.1320441988950296E-2</v>
      </c>
      <c r="L65" s="66"/>
    </row>
    <row r="66" spans="1:12" ht="15.75">
      <c r="A66" s="31">
        <v>5</v>
      </c>
      <c r="B66" s="4">
        <f t="shared" si="7"/>
        <v>1.3585635359116E-2</v>
      </c>
      <c r="C66" s="4">
        <f t="shared" si="8"/>
        <v>2.4585635359116009E-2</v>
      </c>
      <c r="L66" s="66"/>
    </row>
    <row r="67" spans="1:12" ht="15.75">
      <c r="A67" s="31">
        <v>6</v>
      </c>
      <c r="B67" s="4">
        <f t="shared" si="7"/>
        <v>8.86740331491713E-3</v>
      </c>
      <c r="C67" s="4">
        <f t="shared" si="8"/>
        <v>-9.1325966850828721E-3</v>
      </c>
      <c r="L67" s="66"/>
    </row>
    <row r="68" spans="1:12" ht="15.75">
      <c r="A68" s="31">
        <v>7</v>
      </c>
      <c r="B68" s="4">
        <f t="shared" si="7"/>
        <v>1.3823204419889497E-2</v>
      </c>
      <c r="C68" s="4">
        <f t="shared" si="8"/>
        <v>1.8823204419889501E-2</v>
      </c>
      <c r="L68" s="66"/>
    </row>
    <row r="69" spans="1:12" ht="15.75">
      <c r="A69" s="31">
        <v>8</v>
      </c>
      <c r="B69" s="4">
        <f t="shared" si="7"/>
        <v>3.6740331491712658E-3</v>
      </c>
      <c r="C69" s="4">
        <f t="shared" si="8"/>
        <v>6.7403314917127005E-4</v>
      </c>
      <c r="L69" s="66"/>
    </row>
    <row r="70" spans="1:12" ht="15.75">
      <c r="A70" s="31">
        <v>9</v>
      </c>
      <c r="B70" s="4">
        <f t="shared" si="7"/>
        <v>-3.7016574585635367E-4</v>
      </c>
      <c r="C70" s="4">
        <f t="shared" si="8"/>
        <v>-3.3701657458563537E-3</v>
      </c>
      <c r="L70" s="66"/>
    </row>
    <row r="71" spans="1:12" ht="15.75">
      <c r="A71" s="31" t="s">
        <v>90</v>
      </c>
      <c r="B71" s="4">
        <f t="shared" si="7"/>
        <v>-7.7403314917127083E-3</v>
      </c>
      <c r="C71" s="4">
        <f t="shared" si="8"/>
        <v>-4.7403314917127057E-3</v>
      </c>
    </row>
  </sheetData>
  <mergeCells count="10">
    <mergeCell ref="B1:D1"/>
    <mergeCell ref="B2:B3"/>
    <mergeCell ref="D2:D3"/>
    <mergeCell ref="G1:J1"/>
    <mergeCell ref="M1:P1"/>
    <mergeCell ref="F2:F3"/>
    <mergeCell ref="G2:G3"/>
    <mergeCell ref="J2:J3"/>
    <mergeCell ref="M2:M3"/>
    <mergeCell ref="P2:P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D86F5-98CE-45CC-9CD4-73B9A16662C0}">
  <dimension ref="A1:C70"/>
  <sheetViews>
    <sheetView workbookViewId="0">
      <selection activeCell="E34" sqref="E34"/>
    </sheetView>
  </sheetViews>
  <sheetFormatPr baseColWidth="10" defaultRowHeight="15"/>
  <cols>
    <col min="1" max="1" width="29" customWidth="1"/>
    <col min="2" max="3" width="11.42578125" style="22"/>
  </cols>
  <sheetData>
    <row r="1" spans="1:3" ht="24">
      <c r="A1" s="16"/>
      <c r="B1" s="17" t="s">
        <v>92</v>
      </c>
      <c r="C1" s="17"/>
    </row>
    <row r="2" spans="1:3">
      <c r="A2" s="16"/>
      <c r="B2" s="18"/>
      <c r="C2" s="18"/>
    </row>
    <row r="3" spans="1:3">
      <c r="A3" s="19" t="s">
        <v>99</v>
      </c>
      <c r="B3" s="78">
        <f>'P13_Ubicac. ideológica'!D18</f>
        <v>4.7116022099447505</v>
      </c>
      <c r="C3" s="20"/>
    </row>
    <row r="4" spans="1:3">
      <c r="A4" s="16"/>
      <c r="B4" s="20"/>
      <c r="C4" s="20"/>
    </row>
    <row r="5" spans="1:3">
      <c r="A5" s="19" t="s">
        <v>95</v>
      </c>
      <c r="B5" s="20"/>
      <c r="C5" s="20"/>
    </row>
    <row r="6" spans="1:3">
      <c r="A6" s="21" t="s">
        <v>28</v>
      </c>
      <c r="B6" s="76">
        <v>4.2200000000000006</v>
      </c>
      <c r="C6" s="76">
        <f>B3</f>
        <v>4.7116022099447505</v>
      </c>
    </row>
    <row r="7" spans="1:3">
      <c r="A7" s="21" t="s">
        <v>29</v>
      </c>
      <c r="B7" s="76">
        <v>4.780701754385964</v>
      </c>
      <c r="C7" s="76">
        <f>C6</f>
        <v>4.7116022099447505</v>
      </c>
    </row>
    <row r="8" spans="1:3">
      <c r="A8" s="21" t="s">
        <v>30</v>
      </c>
      <c r="B8" s="76">
        <v>4.5569105691056908</v>
      </c>
      <c r="C8" s="76">
        <f t="shared" ref="C8:C33" si="0">C7</f>
        <v>4.7116022099447505</v>
      </c>
    </row>
    <row r="9" spans="1:3">
      <c r="A9" s="21" t="s">
        <v>31</v>
      </c>
      <c r="B9" s="76">
        <v>4.7964601769911503</v>
      </c>
      <c r="C9" s="76">
        <f t="shared" si="0"/>
        <v>4.7116022099447505</v>
      </c>
    </row>
    <row r="10" spans="1:3">
      <c r="A10" s="16" t="s">
        <v>32</v>
      </c>
      <c r="B10" s="76">
        <v>4.9954128440366974</v>
      </c>
      <c r="C10" s="76">
        <f t="shared" si="0"/>
        <v>4.7116022099447505</v>
      </c>
    </row>
    <row r="11" spans="1:3">
      <c r="A11" s="16"/>
      <c r="B11" s="75"/>
      <c r="C11" s="76">
        <f t="shared" si="0"/>
        <v>4.7116022099447505</v>
      </c>
    </row>
    <row r="12" spans="1:3">
      <c r="A12" s="19" t="s">
        <v>94</v>
      </c>
      <c r="B12" s="75"/>
      <c r="C12" s="76">
        <f t="shared" si="0"/>
        <v>4.7116022099447505</v>
      </c>
    </row>
    <row r="13" spans="1:3">
      <c r="A13" s="21" t="s">
        <v>34</v>
      </c>
      <c r="B13" s="76">
        <v>4.496240601503759</v>
      </c>
      <c r="C13" s="76">
        <f t="shared" si="0"/>
        <v>4.7116022099447505</v>
      </c>
    </row>
    <row r="14" spans="1:3">
      <c r="A14" s="21" t="s">
        <v>35</v>
      </c>
      <c r="B14" s="76">
        <v>4.82258064516129</v>
      </c>
      <c r="C14" s="76">
        <f t="shared" si="0"/>
        <v>4.7116022099447505</v>
      </c>
    </row>
    <row r="15" spans="1:3">
      <c r="A15" s="21" t="s">
        <v>36</v>
      </c>
      <c r="B15" s="76">
        <v>4.9489795918367347</v>
      </c>
      <c r="C15" s="76">
        <f t="shared" si="0"/>
        <v>4.7116022099447505</v>
      </c>
    </row>
    <row r="16" spans="1:3">
      <c r="A16" s="21" t="s">
        <v>37</v>
      </c>
      <c r="B16" s="76">
        <v>4.5244755244755241</v>
      </c>
      <c r="C16" s="76">
        <f t="shared" si="0"/>
        <v>4.7116022099447505</v>
      </c>
    </row>
    <row r="17" spans="1:3">
      <c r="A17" s="21" t="s">
        <v>38</v>
      </c>
      <c r="B17" s="76">
        <v>4.6752136752136746</v>
      </c>
      <c r="C17" s="76">
        <f t="shared" si="0"/>
        <v>4.7116022099447505</v>
      </c>
    </row>
    <row r="18" spans="1:3">
      <c r="A18" s="16" t="s">
        <v>30</v>
      </c>
      <c r="B18" s="76">
        <v>4.780701754385964</v>
      </c>
      <c r="C18" s="76">
        <f t="shared" si="0"/>
        <v>4.7116022099447505</v>
      </c>
    </row>
    <row r="19" spans="1:3">
      <c r="B19" s="77"/>
      <c r="C19" s="76">
        <f t="shared" si="0"/>
        <v>4.7116022099447505</v>
      </c>
    </row>
    <row r="20" spans="1:3">
      <c r="A20" s="19" t="s">
        <v>93</v>
      </c>
      <c r="B20" s="75"/>
      <c r="C20" s="76">
        <f t="shared" si="0"/>
        <v>4.7116022099447505</v>
      </c>
    </row>
    <row r="21" spans="1:3" ht="24">
      <c r="A21" s="21" t="s">
        <v>54</v>
      </c>
      <c r="B21" s="76">
        <v>4.9130434782608692</v>
      </c>
      <c r="C21" s="76">
        <f t="shared" si="0"/>
        <v>4.7116022099447505</v>
      </c>
    </row>
    <row r="22" spans="1:3">
      <c r="A22" s="21" t="s">
        <v>55</v>
      </c>
      <c r="B22" s="76">
        <v>4.7821011673151759</v>
      </c>
      <c r="C22" s="76">
        <f t="shared" si="0"/>
        <v>4.7116022099447505</v>
      </c>
    </row>
    <row r="23" spans="1:3">
      <c r="A23" s="21" t="s">
        <v>56</v>
      </c>
      <c r="B23" s="76">
        <v>4.6529209621993122</v>
      </c>
      <c r="C23" s="76">
        <f t="shared" si="0"/>
        <v>4.7116022099447505</v>
      </c>
    </row>
    <row r="24" spans="1:3">
      <c r="A24" s="21" t="s">
        <v>48</v>
      </c>
      <c r="B24" s="76">
        <v>4.6909090909090914</v>
      </c>
      <c r="C24" s="76">
        <f t="shared" si="0"/>
        <v>4.7116022099447505</v>
      </c>
    </row>
    <row r="25" spans="1:3">
      <c r="C25" s="76">
        <f t="shared" si="0"/>
        <v>4.7116022099447505</v>
      </c>
    </row>
    <row r="26" spans="1:3">
      <c r="A26" s="19" t="s">
        <v>96</v>
      </c>
      <c r="C26" s="76">
        <f t="shared" si="0"/>
        <v>4.7116022099447505</v>
      </c>
    </row>
    <row r="27" spans="1:3">
      <c r="A27" s="21" t="s">
        <v>64</v>
      </c>
      <c r="B27" s="76">
        <v>4.6966292134831464</v>
      </c>
      <c r="C27" s="76">
        <f t="shared" si="0"/>
        <v>4.7116022099447505</v>
      </c>
    </row>
    <row r="28" spans="1:3">
      <c r="A28" s="21" t="s">
        <v>65</v>
      </c>
      <c r="B28" s="76">
        <v>4.6514522821576758</v>
      </c>
      <c r="C28" s="76">
        <f t="shared" si="0"/>
        <v>4.7116022099447505</v>
      </c>
    </row>
    <row r="29" spans="1:3">
      <c r="A29" s="21" t="s">
        <v>66</v>
      </c>
      <c r="B29" s="76">
        <v>4.9107142857142856</v>
      </c>
      <c r="C29" s="76">
        <f t="shared" si="0"/>
        <v>4.7116022099447505</v>
      </c>
    </row>
    <row r="30" spans="1:3">
      <c r="A30" s="21" t="s">
        <v>67</v>
      </c>
      <c r="B30" s="76">
        <v>4.97</v>
      </c>
      <c r="C30" s="76">
        <f t="shared" si="0"/>
        <v>4.7116022099447505</v>
      </c>
    </row>
    <row r="31" spans="1:3">
      <c r="A31" s="21" t="s">
        <v>68</v>
      </c>
      <c r="B31" s="76">
        <v>3.957446808510638</v>
      </c>
      <c r="C31" s="76">
        <f t="shared" si="0"/>
        <v>4.7116022099447505</v>
      </c>
    </row>
    <row r="32" spans="1:3">
      <c r="A32" s="21" t="s">
        <v>69</v>
      </c>
      <c r="B32" s="76">
        <v>4.8214285714285712</v>
      </c>
      <c r="C32" s="76">
        <f t="shared" si="0"/>
        <v>4.7116022099447505</v>
      </c>
    </row>
    <row r="33" spans="1:3">
      <c r="C33" s="76">
        <f t="shared" si="0"/>
        <v>4.7116022099447505</v>
      </c>
    </row>
    <row r="34" spans="1:3">
      <c r="A34" s="19" t="s">
        <v>97</v>
      </c>
      <c r="B34" s="75"/>
      <c r="C34" s="76">
        <f t="shared" ref="C34:C43" si="1">C33</f>
        <v>4.7116022099447505</v>
      </c>
    </row>
    <row r="35" spans="1:3">
      <c r="A35" s="21" t="s">
        <v>58</v>
      </c>
      <c r="B35" s="76">
        <v>4.7267759562841531</v>
      </c>
      <c r="C35" s="76">
        <f t="shared" si="1"/>
        <v>4.7116022099447505</v>
      </c>
    </row>
    <row r="36" spans="1:3">
      <c r="A36" s="21" t="s">
        <v>29</v>
      </c>
      <c r="B36" s="76">
        <v>4.629943502824859</v>
      </c>
      <c r="C36" s="76">
        <f t="shared" si="1"/>
        <v>4.7116022099447505</v>
      </c>
    </row>
    <row r="37" spans="1:3">
      <c r="A37" s="21" t="s">
        <v>59</v>
      </c>
      <c r="B37" s="76">
        <v>4.7843137254901951</v>
      </c>
      <c r="C37" s="76">
        <f t="shared" si="1"/>
        <v>4.7116022099447505</v>
      </c>
    </row>
    <row r="38" spans="1:3">
      <c r="C38" s="76">
        <f t="shared" si="1"/>
        <v>4.7116022099447505</v>
      </c>
    </row>
    <row r="39" spans="1:3">
      <c r="A39" s="19" t="s">
        <v>98</v>
      </c>
      <c r="C39" s="76">
        <f t="shared" si="1"/>
        <v>4.7116022099447505</v>
      </c>
    </row>
    <row r="40" spans="1:3">
      <c r="A40" s="21" t="s">
        <v>43</v>
      </c>
      <c r="B40" s="76">
        <v>4.5273972602739727</v>
      </c>
      <c r="C40" s="76">
        <f t="shared" si="1"/>
        <v>4.7116022099447505</v>
      </c>
    </row>
    <row r="41" spans="1:3">
      <c r="A41" s="21" t="s">
        <v>44</v>
      </c>
      <c r="B41" s="76">
        <v>4.6021505376344081</v>
      </c>
      <c r="C41" s="76">
        <f t="shared" si="1"/>
        <v>4.7116022099447505</v>
      </c>
    </row>
    <row r="42" spans="1:3">
      <c r="A42" s="21" t="s">
        <v>45</v>
      </c>
      <c r="B42" s="76">
        <v>4.654804270462634</v>
      </c>
      <c r="C42" s="76">
        <f t="shared" si="1"/>
        <v>4.7116022099447505</v>
      </c>
    </row>
    <row r="43" spans="1:3">
      <c r="A43" s="21" t="s">
        <v>46</v>
      </c>
      <c r="B43" s="76">
        <v>5.0804020100502516</v>
      </c>
      <c r="C43" s="76">
        <f t="shared" si="1"/>
        <v>4.7116022099447505</v>
      </c>
    </row>
    <row r="44" spans="1:3">
      <c r="C44" s="75"/>
    </row>
    <row r="45" spans="1:3">
      <c r="B45" s="75"/>
      <c r="C45" s="75"/>
    </row>
    <row r="46" spans="1:3">
      <c r="B46" s="76"/>
      <c r="C46" s="20"/>
    </row>
    <row r="47" spans="1:3">
      <c r="B47" s="76"/>
      <c r="C47" s="20"/>
    </row>
    <row r="48" spans="1:3">
      <c r="B48" s="76"/>
      <c r="C48" s="20"/>
    </row>
    <row r="49" spans="1:3">
      <c r="B49" s="76"/>
      <c r="C49" s="20"/>
    </row>
    <row r="50" spans="1:3">
      <c r="A50" s="16"/>
      <c r="B50" s="75"/>
      <c r="C50" s="20"/>
    </row>
    <row r="51" spans="1:3">
      <c r="A51" s="16"/>
      <c r="B51" s="75"/>
      <c r="C51" s="20"/>
    </row>
    <row r="52" spans="1:3">
      <c r="C52" s="20"/>
    </row>
    <row r="57" spans="1:3">
      <c r="B57" s="77"/>
    </row>
    <row r="62" spans="1:3">
      <c r="A62" s="21"/>
      <c r="B62" s="75"/>
    </row>
    <row r="63" spans="1:3">
      <c r="A63" s="19"/>
      <c r="B63" s="75"/>
    </row>
    <row r="64" spans="1:3">
      <c r="A64" s="21"/>
      <c r="B64" s="76"/>
    </row>
    <row r="65" spans="1:2">
      <c r="A65" s="21"/>
      <c r="B65" s="76"/>
    </row>
    <row r="66" spans="1:2">
      <c r="A66" s="19"/>
      <c r="B66" s="75"/>
    </row>
    <row r="67" spans="1:2">
      <c r="A67" s="19"/>
      <c r="B67" s="75"/>
    </row>
    <row r="68" spans="1:2">
      <c r="A68" s="21"/>
      <c r="B68" s="76"/>
    </row>
    <row r="69" spans="1:2">
      <c r="A69" s="21"/>
      <c r="B69" s="76"/>
    </row>
    <row r="70" spans="1:2">
      <c r="A70" s="21"/>
      <c r="B70" s="76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8E3C9-D931-4127-A77D-AA61F841E04F}">
  <dimension ref="A1:P111"/>
  <sheetViews>
    <sheetView topLeftCell="A100" workbookViewId="0">
      <selection activeCell="F118" sqref="F118:F119"/>
    </sheetView>
  </sheetViews>
  <sheetFormatPr baseColWidth="10" defaultRowHeight="15"/>
  <cols>
    <col min="1" max="1" width="25.7109375" customWidth="1"/>
    <col min="2" max="2" width="14.5703125" customWidth="1"/>
    <col min="3" max="3" width="15.7109375" customWidth="1"/>
    <col min="4" max="4" width="22.42578125" customWidth="1"/>
    <col min="6" max="6" width="25.28515625" customWidth="1"/>
    <col min="7" max="7" width="15.7109375" customWidth="1"/>
    <col min="8" max="8" width="15.42578125" customWidth="1"/>
    <col min="9" max="9" width="6.7109375" hidden="1" customWidth="1"/>
    <col min="10" max="10" width="20.7109375" customWidth="1"/>
    <col min="11" max="11" width="20.7109375" style="62" customWidth="1"/>
    <col min="12" max="12" width="25.42578125" style="62" customWidth="1"/>
    <col min="13" max="14" width="15.7109375" customWidth="1"/>
    <col min="15" max="15" width="4.5703125" hidden="1" customWidth="1"/>
    <col min="16" max="16" width="20.7109375" customWidth="1"/>
  </cols>
  <sheetData>
    <row r="1" spans="1:16" ht="21.75" thickBot="1">
      <c r="B1" s="111">
        <v>2018</v>
      </c>
      <c r="C1" s="112"/>
      <c r="D1" s="113"/>
      <c r="F1" s="26"/>
      <c r="G1" s="118">
        <v>2017</v>
      </c>
      <c r="H1" s="118"/>
      <c r="I1" s="118"/>
      <c r="J1" s="118"/>
      <c r="K1" s="26"/>
      <c r="L1"/>
      <c r="M1" s="118">
        <v>2016</v>
      </c>
      <c r="N1" s="118"/>
      <c r="O1" s="118"/>
      <c r="P1" s="118"/>
    </row>
    <row r="2" spans="1:16" ht="15.75" customHeight="1">
      <c r="B2" s="114" t="s">
        <v>79</v>
      </c>
      <c r="C2" s="72" t="s">
        <v>80</v>
      </c>
      <c r="D2" s="127" t="s">
        <v>102</v>
      </c>
      <c r="F2" s="28"/>
      <c r="G2" s="120" t="s">
        <v>79</v>
      </c>
      <c r="H2" s="27" t="s">
        <v>80</v>
      </c>
      <c r="I2" s="27"/>
      <c r="J2" s="127" t="s">
        <v>102</v>
      </c>
      <c r="K2" s="30"/>
      <c r="L2" s="28"/>
      <c r="M2" s="120" t="s">
        <v>79</v>
      </c>
      <c r="N2" s="27" t="s">
        <v>80</v>
      </c>
      <c r="O2" s="27"/>
      <c r="P2" s="127" t="s">
        <v>102</v>
      </c>
    </row>
    <row r="3" spans="1:16" ht="32.25" thickBot="1">
      <c r="B3" s="126"/>
      <c r="C3" s="84" t="s">
        <v>82</v>
      </c>
      <c r="D3" s="128"/>
      <c r="F3" s="30"/>
      <c r="G3" s="129"/>
      <c r="H3" s="29" t="s">
        <v>82</v>
      </c>
      <c r="I3" s="29"/>
      <c r="J3" s="128"/>
      <c r="K3" s="30"/>
      <c r="L3" s="30"/>
      <c r="M3" s="129"/>
      <c r="N3" s="29" t="s">
        <v>82</v>
      </c>
      <c r="O3" s="29"/>
      <c r="P3" s="128"/>
    </row>
    <row r="4" spans="1:16" ht="15.75">
      <c r="A4" s="71" t="s">
        <v>100</v>
      </c>
      <c r="B4" s="80">
        <v>6.8062827225130892E-2</v>
      </c>
      <c r="C4" s="32">
        <v>6.9002123142250529E-2</v>
      </c>
      <c r="D4" s="81">
        <f>C4*0</f>
        <v>0</v>
      </c>
      <c r="F4" s="71" t="s">
        <v>100</v>
      </c>
      <c r="G4" s="32">
        <v>7.1593598080568602E-2</v>
      </c>
      <c r="H4" s="32">
        <v>7.7284727337140424E-2</v>
      </c>
      <c r="I4" s="36">
        <v>0</v>
      </c>
      <c r="J4" s="85">
        <f>H4*I4</f>
        <v>0</v>
      </c>
      <c r="K4" s="36"/>
      <c r="L4" s="71" t="s">
        <v>100</v>
      </c>
      <c r="M4" s="32">
        <v>6.5713861532264772E-2</v>
      </c>
      <c r="N4" s="32">
        <v>7.1017503769593399E-2</v>
      </c>
      <c r="O4" s="36">
        <v>0</v>
      </c>
      <c r="P4" s="35">
        <f>N4*O4</f>
        <v>0</v>
      </c>
    </row>
    <row r="5" spans="1:16" ht="15.75">
      <c r="A5" s="67">
        <v>1</v>
      </c>
      <c r="B5" s="64">
        <v>1.7801047120418849E-2</v>
      </c>
      <c r="C5" s="37">
        <v>1.8046709129511677E-2</v>
      </c>
      <c r="D5" s="82">
        <f>A5*C5</f>
        <v>1.8046709129511677E-2</v>
      </c>
      <c r="F5" s="31">
        <v>1</v>
      </c>
      <c r="G5" s="37">
        <v>1.7796860640278946E-2</v>
      </c>
      <c r="H5" s="37">
        <v>1.921157141024251E-2</v>
      </c>
      <c r="I5" s="36">
        <f>I4+1</f>
        <v>1</v>
      </c>
      <c r="J5" s="86">
        <f t="shared" ref="J5:J14" si="0">H5*I5</f>
        <v>1.921157141024251E-2</v>
      </c>
      <c r="K5" s="36"/>
      <c r="L5" s="31">
        <v>1</v>
      </c>
      <c r="M5" s="37">
        <v>2.4548266226403145E-2</v>
      </c>
      <c r="N5" s="37">
        <v>2.6529510648443614E-2</v>
      </c>
      <c r="O5" s="36">
        <f>O4+1</f>
        <v>1</v>
      </c>
      <c r="P5" s="40">
        <f t="shared" ref="P5:P14" si="1">N5*O5</f>
        <v>2.6529510648443614E-2</v>
      </c>
    </row>
    <row r="6" spans="1:16" ht="15.75">
      <c r="A6" s="67">
        <v>2</v>
      </c>
      <c r="B6" s="64">
        <v>4.607329842931937E-2</v>
      </c>
      <c r="C6" s="37">
        <v>4.6709129511677279E-2</v>
      </c>
      <c r="D6" s="82">
        <f t="shared" ref="D6:D13" si="2">A6*C6</f>
        <v>9.3418259023354558E-2</v>
      </c>
      <c r="F6" s="31">
        <v>2</v>
      </c>
      <c r="G6" s="37">
        <v>5.1128424344139764E-2</v>
      </c>
      <c r="H6" s="37">
        <v>5.5192732877703016E-2</v>
      </c>
      <c r="I6" s="36">
        <f t="shared" ref="I6:I13" si="3">I5+1</f>
        <v>2</v>
      </c>
      <c r="J6" s="86">
        <f t="shared" si="0"/>
        <v>0.11038546575540603</v>
      </c>
      <c r="K6" s="36"/>
      <c r="L6" s="31">
        <v>2</v>
      </c>
      <c r="M6" s="37">
        <v>4.218039452398277E-2</v>
      </c>
      <c r="N6" s="37">
        <v>4.5584694876576431E-2</v>
      </c>
      <c r="O6" s="36">
        <f t="shared" ref="O6:O13" si="4">O5+1</f>
        <v>2</v>
      </c>
      <c r="P6" s="40">
        <f t="shared" si="1"/>
        <v>9.1169389753152863E-2</v>
      </c>
    </row>
    <row r="7" spans="1:16" ht="15.75">
      <c r="A7" s="67">
        <v>3</v>
      </c>
      <c r="B7" s="64">
        <v>8.4816753926701571E-2</v>
      </c>
      <c r="C7" s="37">
        <v>8.598726114649681E-2</v>
      </c>
      <c r="D7" s="82">
        <f t="shared" si="2"/>
        <v>0.25796178343949044</v>
      </c>
      <c r="F7" s="31">
        <v>3</v>
      </c>
      <c r="G7" s="37">
        <v>8.8692012116265109E-2</v>
      </c>
      <c r="H7" s="37">
        <v>9.574233111840641E-2</v>
      </c>
      <c r="I7" s="36">
        <f t="shared" si="3"/>
        <v>3</v>
      </c>
      <c r="J7" s="86">
        <f t="shared" si="0"/>
        <v>0.28722699335521923</v>
      </c>
      <c r="K7" s="36"/>
      <c r="L7" s="31">
        <v>3</v>
      </c>
      <c r="M7" s="37">
        <v>7.7270498110125319E-2</v>
      </c>
      <c r="N7" s="37">
        <v>8.3506854761835198E-2</v>
      </c>
      <c r="O7" s="36">
        <f t="shared" si="4"/>
        <v>3</v>
      </c>
      <c r="P7" s="40">
        <f t="shared" si="1"/>
        <v>0.25052056428550562</v>
      </c>
    </row>
    <row r="8" spans="1:16" ht="15.75">
      <c r="A8" s="67">
        <v>4</v>
      </c>
      <c r="B8" s="64">
        <v>0.12879581151832462</v>
      </c>
      <c r="C8" s="37">
        <v>0.13057324840764331</v>
      </c>
      <c r="D8" s="82">
        <f t="shared" si="2"/>
        <v>0.52229299363057324</v>
      </c>
      <c r="F8" s="31">
        <v>4</v>
      </c>
      <c r="G8" s="37">
        <v>0.13632954343737319</v>
      </c>
      <c r="H8" s="37">
        <v>0.14716667237058287</v>
      </c>
      <c r="I8" s="36">
        <f t="shared" si="3"/>
        <v>4</v>
      </c>
      <c r="J8" s="86">
        <f t="shared" si="0"/>
        <v>0.58866668948233147</v>
      </c>
      <c r="K8" s="36"/>
      <c r="L8" s="31">
        <v>4</v>
      </c>
      <c r="M8" s="37">
        <v>0.11454289481336416</v>
      </c>
      <c r="N8" s="37">
        <v>0.12378743653946214</v>
      </c>
      <c r="O8" s="36">
        <f t="shared" si="4"/>
        <v>4</v>
      </c>
      <c r="P8" s="40">
        <f t="shared" si="1"/>
        <v>0.49514974615784857</v>
      </c>
    </row>
    <row r="9" spans="1:16" ht="15.75">
      <c r="A9" s="67">
        <v>5</v>
      </c>
      <c r="B9" s="64">
        <v>0.21361256544502619</v>
      </c>
      <c r="C9" s="37">
        <v>0.21656050955414013</v>
      </c>
      <c r="D9" s="82">
        <f t="shared" si="2"/>
        <v>1.0828025477707006</v>
      </c>
      <c r="F9" s="31">
        <v>5</v>
      </c>
      <c r="G9" s="37">
        <v>0.17663719207669279</v>
      </c>
      <c r="H9" s="37">
        <v>0.19067846278493511</v>
      </c>
      <c r="I9" s="36">
        <f t="shared" si="3"/>
        <v>5</v>
      </c>
      <c r="J9" s="86">
        <f t="shared" si="0"/>
        <v>0.95339231392467561</v>
      </c>
      <c r="K9" s="36"/>
      <c r="L9" s="31">
        <v>5</v>
      </c>
      <c r="M9" s="37">
        <v>0.1840963871785643</v>
      </c>
      <c r="N9" s="37">
        <v>0.19895446052889457</v>
      </c>
      <c r="O9" s="36">
        <f t="shared" si="4"/>
        <v>5</v>
      </c>
      <c r="P9" s="40">
        <f t="shared" si="1"/>
        <v>0.99477230264447281</v>
      </c>
    </row>
    <row r="10" spans="1:16" ht="15.75">
      <c r="A10" s="67">
        <v>6</v>
      </c>
      <c r="B10" s="64">
        <v>0.18219895287958118</v>
      </c>
      <c r="C10" s="37">
        <v>0.18471337579617836</v>
      </c>
      <c r="D10" s="82">
        <f t="shared" si="2"/>
        <v>1.1082802547770703</v>
      </c>
      <c r="F10" s="31">
        <v>6</v>
      </c>
      <c r="G10" s="37">
        <v>0.181310182772427</v>
      </c>
      <c r="H10" s="37">
        <v>0.19572291957229188</v>
      </c>
      <c r="I10" s="36">
        <f t="shared" si="3"/>
        <v>6</v>
      </c>
      <c r="J10" s="86">
        <f t="shared" si="0"/>
        <v>1.1743375174337514</v>
      </c>
      <c r="K10" s="36"/>
      <c r="L10" s="31">
        <v>6</v>
      </c>
      <c r="M10" s="37">
        <v>0.18835032996185222</v>
      </c>
      <c r="N10" s="37">
        <v>0.20355173103778801</v>
      </c>
      <c r="O10" s="36">
        <f t="shared" si="4"/>
        <v>6</v>
      </c>
      <c r="P10" s="40">
        <f t="shared" si="1"/>
        <v>1.2213103862267281</v>
      </c>
    </row>
    <row r="11" spans="1:16" ht="15.75">
      <c r="A11" s="67">
        <v>7</v>
      </c>
      <c r="B11" s="64">
        <v>0.13717277486910995</v>
      </c>
      <c r="C11" s="37">
        <v>0.13906581740976645</v>
      </c>
      <c r="D11" s="82">
        <f t="shared" si="2"/>
        <v>0.97346072186836519</v>
      </c>
      <c r="F11" s="31">
        <v>7</v>
      </c>
      <c r="G11" s="37">
        <v>0.13548806684550443</v>
      </c>
      <c r="H11" s="37">
        <v>0.14625830499267881</v>
      </c>
      <c r="I11" s="36">
        <f t="shared" si="3"/>
        <v>7</v>
      </c>
      <c r="J11" s="86">
        <f t="shared" si="0"/>
        <v>1.0238081349487516</v>
      </c>
      <c r="K11" s="36"/>
      <c r="L11" s="31">
        <v>7</v>
      </c>
      <c r="M11" s="37">
        <v>0.14855640424147537</v>
      </c>
      <c r="N11" s="37">
        <v>0.16054611237594418</v>
      </c>
      <c r="O11" s="36">
        <f t="shared" si="4"/>
        <v>7</v>
      </c>
      <c r="P11" s="40">
        <f t="shared" si="1"/>
        <v>1.1238227866316093</v>
      </c>
    </row>
    <row r="12" spans="1:16" ht="15.75">
      <c r="A12" s="67">
        <v>8</v>
      </c>
      <c r="B12" s="64">
        <v>7.9581151832460728E-2</v>
      </c>
      <c r="C12" s="37">
        <v>8.0679405520169847E-2</v>
      </c>
      <c r="D12" s="82">
        <f t="shared" si="2"/>
        <v>0.64543524416135878</v>
      </c>
      <c r="F12" s="31">
        <v>8</v>
      </c>
      <c r="G12" s="37">
        <v>5.4370375167077462E-2</v>
      </c>
      <c r="H12" s="37">
        <v>5.8692393351663208E-2</v>
      </c>
      <c r="I12" s="36">
        <f t="shared" si="3"/>
        <v>8</v>
      </c>
      <c r="J12" s="86">
        <f t="shared" si="0"/>
        <v>0.46953914681330566</v>
      </c>
      <c r="K12" s="36"/>
      <c r="L12" s="31">
        <v>8</v>
      </c>
      <c r="M12" s="37">
        <v>6.5554056118677387E-2</v>
      </c>
      <c r="N12" s="37">
        <v>7.0844800761472773E-2</v>
      </c>
      <c r="O12" s="36">
        <f t="shared" si="4"/>
        <v>8</v>
      </c>
      <c r="P12" s="40">
        <f t="shared" si="1"/>
        <v>0.56675840609178219</v>
      </c>
    </row>
    <row r="13" spans="1:16" ht="15.75">
      <c r="A13" s="67">
        <v>9</v>
      </c>
      <c r="B13" s="64">
        <v>1.9895287958115182E-2</v>
      </c>
      <c r="C13" s="37">
        <v>2.0169851380042462E-2</v>
      </c>
      <c r="D13" s="82">
        <f t="shared" si="2"/>
        <v>0.18152866242038215</v>
      </c>
      <c r="F13" s="31">
        <v>9</v>
      </c>
      <c r="G13" s="37">
        <v>2.4633686699227701E-3</v>
      </c>
      <c r="H13" s="37">
        <v>2.6591871492698069E-3</v>
      </c>
      <c r="I13" s="36">
        <f t="shared" si="3"/>
        <v>9</v>
      </c>
      <c r="J13" s="86">
        <f t="shared" si="0"/>
        <v>2.3932684343428261E-2</v>
      </c>
      <c r="K13" s="36"/>
      <c r="L13" s="31">
        <v>9</v>
      </c>
      <c r="M13" s="37">
        <v>9.4112183670082231E-3</v>
      </c>
      <c r="N13" s="37">
        <v>1.0170780110484225E-2</v>
      </c>
      <c r="O13" s="36">
        <f t="shared" si="4"/>
        <v>9</v>
      </c>
      <c r="P13" s="40">
        <f t="shared" si="1"/>
        <v>9.1537020994358023E-2</v>
      </c>
    </row>
    <row r="14" spans="1:16" ht="16.5" thickBot="1">
      <c r="A14" s="71" t="s">
        <v>101</v>
      </c>
      <c r="B14" s="65">
        <v>8.3769633507853412E-3</v>
      </c>
      <c r="C14" s="41">
        <v>8.4925690021231421E-3</v>
      </c>
      <c r="D14" s="83">
        <f>C14*10</f>
        <v>8.4925690021231418E-2</v>
      </c>
      <c r="F14" s="71" t="s">
        <v>101</v>
      </c>
      <c r="G14" s="41">
        <v>1.0551903506497403E-2</v>
      </c>
      <c r="H14" s="41">
        <v>1.1390697035085948E-2</v>
      </c>
      <c r="I14" s="36">
        <v>10</v>
      </c>
      <c r="J14" s="87">
        <f t="shared" si="0"/>
        <v>0.11390697035085948</v>
      </c>
      <c r="K14" s="47"/>
      <c r="L14" s="71" t="s">
        <v>101</v>
      </c>
      <c r="M14" s="41">
        <v>5.0949136833848387E-3</v>
      </c>
      <c r="N14" s="41">
        <v>5.5061145895053233E-3</v>
      </c>
      <c r="O14" s="36">
        <v>10</v>
      </c>
      <c r="P14" s="43">
        <f t="shared" si="1"/>
        <v>5.5061145895053232E-2</v>
      </c>
    </row>
    <row r="15" spans="1:16" ht="16.5" thickBot="1">
      <c r="A15" s="70" t="s">
        <v>85</v>
      </c>
      <c r="B15" s="32">
        <v>1.0471204188481676E-2</v>
      </c>
      <c r="C15" s="45"/>
      <c r="D15" s="45"/>
      <c r="F15" s="88" t="s">
        <v>85</v>
      </c>
      <c r="G15" s="37">
        <v>5.59647494697997E-2</v>
      </c>
      <c r="H15" s="42">
        <v>1</v>
      </c>
      <c r="I15" s="45"/>
      <c r="J15" s="46"/>
      <c r="K15" s="50"/>
      <c r="L15" s="15" t="s">
        <v>26</v>
      </c>
      <c r="M15" s="41">
        <f>SUM(M4:M14)</f>
        <v>0.9253192247571026</v>
      </c>
      <c r="N15" s="41">
        <f>SUM(N4:N14)</f>
        <v>0.99999999999999989</v>
      </c>
      <c r="O15" s="45"/>
      <c r="P15" s="46"/>
    </row>
    <row r="16" spans="1:16" ht="16.5" thickBot="1">
      <c r="A16" s="70" t="s">
        <v>86</v>
      </c>
      <c r="B16" s="41">
        <v>3.1413612565445027E-3</v>
      </c>
      <c r="C16" s="45"/>
      <c r="D16" s="45"/>
      <c r="F16" s="89" t="s">
        <v>105</v>
      </c>
      <c r="G16" s="60">
        <v>1.7673722873446752E-2</v>
      </c>
      <c r="H16" s="48"/>
      <c r="I16" s="48"/>
      <c r="J16" s="49"/>
      <c r="K16" s="54"/>
      <c r="L16" s="88" t="s">
        <v>106</v>
      </c>
      <c r="M16" s="60">
        <v>7.4680775242903688E-2</v>
      </c>
      <c r="N16" s="48"/>
      <c r="O16" s="48"/>
      <c r="P16" s="49"/>
    </row>
    <row r="17" spans="1:16" ht="16.5" thickBot="1">
      <c r="A17" s="45"/>
      <c r="B17" s="41">
        <f>SUM(B4:B16)</f>
        <v>1</v>
      </c>
      <c r="C17" s="45"/>
      <c r="D17" s="45"/>
      <c r="F17" s="90" t="s">
        <v>26</v>
      </c>
      <c r="G17" s="60">
        <v>1</v>
      </c>
      <c r="H17" s="48"/>
      <c r="I17" s="48"/>
      <c r="J17" s="61">
        <f>SUM(J4:J16)</f>
        <v>4.7644074878179712</v>
      </c>
      <c r="K17" s="59"/>
      <c r="L17" s="90" t="s">
        <v>26</v>
      </c>
      <c r="M17" s="60">
        <f>SUM(M15:M16)</f>
        <v>1.0000000000000062</v>
      </c>
      <c r="N17" s="48"/>
      <c r="O17" s="48"/>
      <c r="P17" s="61">
        <f>SUM(P4:P16)</f>
        <v>4.9166312593289554</v>
      </c>
    </row>
    <row r="18" spans="1:16" ht="16.5" thickBot="1">
      <c r="A18" s="55" t="s">
        <v>88</v>
      </c>
      <c r="D18" s="61">
        <f>SUM(D4:D14)</f>
        <v>4.968152866242038</v>
      </c>
      <c r="G18" s="4"/>
    </row>
    <row r="19" spans="1:16">
      <c r="A19" s="68"/>
      <c r="B19" s="68"/>
      <c r="C19" s="68"/>
      <c r="D19" s="68"/>
      <c r="E19" s="68"/>
    </row>
    <row r="22" spans="1:16">
      <c r="P22" s="79"/>
    </row>
    <row r="23" spans="1:16">
      <c r="P23" s="79"/>
    </row>
    <row r="24" spans="1:16">
      <c r="P24" s="79"/>
    </row>
    <row r="25" spans="1:16">
      <c r="P25" s="79"/>
    </row>
    <row r="26" spans="1:16" ht="15.75" customHeight="1">
      <c r="A26" s="67"/>
      <c r="B26" s="67" t="s">
        <v>91</v>
      </c>
      <c r="P26" s="79"/>
    </row>
    <row r="27" spans="1:16" ht="15.75">
      <c r="A27" s="67">
        <v>2018</v>
      </c>
      <c r="B27" s="74">
        <f>D18</f>
        <v>4.968152866242038</v>
      </c>
      <c r="P27" s="79"/>
    </row>
    <row r="28" spans="1:16" ht="15.75">
      <c r="A28" s="67">
        <v>2017</v>
      </c>
      <c r="B28" s="74">
        <f>J17</f>
        <v>4.7644074878179712</v>
      </c>
      <c r="P28" s="79"/>
    </row>
    <row r="29" spans="1:16" ht="15.75">
      <c r="A29" s="67">
        <v>2016</v>
      </c>
      <c r="B29" s="74">
        <f>P17</f>
        <v>4.9166312593289554</v>
      </c>
      <c r="P29" s="79"/>
    </row>
    <row r="30" spans="1:16">
      <c r="P30" s="79"/>
    </row>
    <row r="31" spans="1:16">
      <c r="P31" s="79"/>
    </row>
    <row r="32" spans="1:16">
      <c r="P32" s="79"/>
    </row>
    <row r="33" spans="1:16">
      <c r="P33" s="79"/>
    </row>
    <row r="34" spans="1:16">
      <c r="P34" s="79"/>
    </row>
    <row r="35" spans="1:16">
      <c r="P35" s="79"/>
    </row>
    <row r="36" spans="1:16">
      <c r="P36" s="79"/>
    </row>
    <row r="37" spans="1:16">
      <c r="P37" s="79"/>
    </row>
    <row r="42" spans="1:16">
      <c r="A42" s="68"/>
      <c r="B42" s="68"/>
      <c r="C42" s="68"/>
      <c r="D42" s="68"/>
      <c r="E42" s="68"/>
      <c r="F42" s="66"/>
    </row>
    <row r="43" spans="1:16" ht="16.5" thickBot="1">
      <c r="B43" s="63">
        <v>2018</v>
      </c>
      <c r="C43" s="63">
        <v>2017</v>
      </c>
      <c r="D43" s="63">
        <v>2016</v>
      </c>
      <c r="F43" s="66"/>
    </row>
    <row r="44" spans="1:16" ht="15.75">
      <c r="A44" s="71" t="s">
        <v>100</v>
      </c>
      <c r="B44" s="80">
        <f>C4</f>
        <v>6.9002123142250529E-2</v>
      </c>
      <c r="C44" s="32">
        <f>H4</f>
        <v>7.7284727337140424E-2</v>
      </c>
      <c r="D44" s="33">
        <f>N4</f>
        <v>7.1017503769593399E-2</v>
      </c>
      <c r="F44" s="66"/>
    </row>
    <row r="45" spans="1:16" ht="15.75">
      <c r="A45" s="31">
        <v>1</v>
      </c>
      <c r="B45" s="64">
        <f t="shared" ref="B45:B54" si="5">C5</f>
        <v>1.8046709129511677E-2</v>
      </c>
      <c r="C45" s="37">
        <f t="shared" ref="C45:C54" si="6">H5</f>
        <v>1.921157141024251E-2</v>
      </c>
      <c r="D45" s="38">
        <f t="shared" ref="D45:D54" si="7">N5</f>
        <v>2.6529510648443614E-2</v>
      </c>
      <c r="F45" s="66"/>
      <c r="L45" s="66"/>
    </row>
    <row r="46" spans="1:16" ht="15.75">
      <c r="A46" s="31">
        <v>2</v>
      </c>
      <c r="B46" s="64">
        <f t="shared" si="5"/>
        <v>4.6709129511677279E-2</v>
      </c>
      <c r="C46" s="37">
        <f t="shared" si="6"/>
        <v>5.5192732877703016E-2</v>
      </c>
      <c r="D46" s="38">
        <f t="shared" si="7"/>
        <v>4.5584694876576431E-2</v>
      </c>
      <c r="F46" s="66"/>
      <c r="L46" s="66"/>
    </row>
    <row r="47" spans="1:16" ht="15.75">
      <c r="A47" s="31">
        <v>3</v>
      </c>
      <c r="B47" s="64">
        <f t="shared" si="5"/>
        <v>8.598726114649681E-2</v>
      </c>
      <c r="C47" s="37">
        <f t="shared" si="6"/>
        <v>9.574233111840641E-2</v>
      </c>
      <c r="D47" s="38">
        <f t="shared" si="7"/>
        <v>8.3506854761835198E-2</v>
      </c>
      <c r="F47" s="66"/>
      <c r="L47" s="66"/>
      <c r="M47" s="31"/>
      <c r="N47" s="3"/>
      <c r="P47" s="3"/>
    </row>
    <row r="48" spans="1:16" ht="15.75">
      <c r="A48" s="31">
        <v>4</v>
      </c>
      <c r="B48" s="64">
        <f t="shared" si="5"/>
        <v>0.13057324840764331</v>
      </c>
      <c r="C48" s="37">
        <f t="shared" si="6"/>
        <v>0.14716667237058287</v>
      </c>
      <c r="D48" s="38">
        <f t="shared" si="7"/>
        <v>0.12378743653946214</v>
      </c>
      <c r="F48" s="66"/>
      <c r="L48" s="66"/>
      <c r="M48" s="31"/>
      <c r="N48" s="3"/>
      <c r="P48" s="3"/>
    </row>
    <row r="49" spans="1:16" ht="15.75">
      <c r="A49" s="31">
        <v>5</v>
      </c>
      <c r="B49" s="64">
        <f t="shared" si="5"/>
        <v>0.21656050955414013</v>
      </c>
      <c r="C49" s="37">
        <f t="shared" si="6"/>
        <v>0.19067846278493511</v>
      </c>
      <c r="D49" s="38">
        <f t="shared" si="7"/>
        <v>0.19895446052889457</v>
      </c>
      <c r="F49" s="66"/>
      <c r="L49" s="66"/>
      <c r="M49" s="31"/>
      <c r="N49" s="3"/>
      <c r="P49" s="3"/>
    </row>
    <row r="50" spans="1:16" ht="15.75">
      <c r="A50" s="31">
        <v>6</v>
      </c>
      <c r="B50" s="64">
        <f t="shared" si="5"/>
        <v>0.18471337579617836</v>
      </c>
      <c r="C50" s="37">
        <f t="shared" si="6"/>
        <v>0.19572291957229188</v>
      </c>
      <c r="D50" s="38">
        <f t="shared" si="7"/>
        <v>0.20355173103778801</v>
      </c>
      <c r="F50" s="66"/>
      <c r="L50" s="66"/>
      <c r="M50" s="31"/>
      <c r="N50" s="3"/>
      <c r="P50" s="3"/>
    </row>
    <row r="51" spans="1:16" ht="15.75">
      <c r="A51" s="31">
        <v>7</v>
      </c>
      <c r="B51" s="64">
        <f t="shared" si="5"/>
        <v>0.13906581740976645</v>
      </c>
      <c r="C51" s="37">
        <f t="shared" si="6"/>
        <v>0.14625830499267881</v>
      </c>
      <c r="D51" s="38">
        <f t="shared" si="7"/>
        <v>0.16054611237594418</v>
      </c>
      <c r="F51" s="66"/>
      <c r="L51" s="66"/>
      <c r="M51" s="31"/>
      <c r="N51" s="3"/>
      <c r="P51" s="3"/>
    </row>
    <row r="52" spans="1:16" ht="15.75">
      <c r="A52" s="31">
        <v>8</v>
      </c>
      <c r="B52" s="64">
        <f t="shared" si="5"/>
        <v>8.0679405520169847E-2</v>
      </c>
      <c r="C52" s="37">
        <f t="shared" si="6"/>
        <v>5.8692393351663208E-2</v>
      </c>
      <c r="D52" s="38">
        <f t="shared" si="7"/>
        <v>7.0844800761472773E-2</v>
      </c>
      <c r="F52" s="66"/>
      <c r="L52" s="66"/>
      <c r="M52" s="31"/>
      <c r="N52" s="3"/>
      <c r="P52" s="3"/>
    </row>
    <row r="53" spans="1:16" ht="15.75">
      <c r="A53" s="31">
        <v>9</v>
      </c>
      <c r="B53" s="64">
        <f t="shared" si="5"/>
        <v>2.0169851380042462E-2</v>
      </c>
      <c r="C53" s="37">
        <f t="shared" si="6"/>
        <v>2.6591871492698069E-3</v>
      </c>
      <c r="D53" s="38">
        <f t="shared" si="7"/>
        <v>1.0170780110484225E-2</v>
      </c>
      <c r="F53" s="66"/>
      <c r="L53" s="66"/>
      <c r="M53" s="31"/>
      <c r="N53" s="3"/>
      <c r="P53" s="3"/>
    </row>
    <row r="54" spans="1:16" ht="16.5" thickBot="1">
      <c r="A54" s="71" t="s">
        <v>101</v>
      </c>
      <c r="B54" s="65">
        <f t="shared" si="5"/>
        <v>8.4925690021231421E-3</v>
      </c>
      <c r="C54" s="41">
        <f t="shared" si="6"/>
        <v>1.1390697035085948E-2</v>
      </c>
      <c r="D54" s="42">
        <f t="shared" si="7"/>
        <v>5.5061145895053233E-3</v>
      </c>
      <c r="F54" s="66"/>
      <c r="L54" s="66"/>
      <c r="M54" s="31"/>
      <c r="N54" s="3"/>
      <c r="P54" s="3"/>
    </row>
    <row r="55" spans="1:16" ht="15.75">
      <c r="F55" s="66"/>
      <c r="L55" s="66"/>
      <c r="M55" s="31"/>
      <c r="N55" s="3"/>
      <c r="P55" s="3"/>
    </row>
    <row r="56" spans="1:16" ht="15.75">
      <c r="D56" s="4"/>
      <c r="F56" s="66"/>
      <c r="L56" s="66"/>
      <c r="M56" s="31"/>
      <c r="N56" s="3"/>
      <c r="P56" s="3"/>
    </row>
    <row r="57" spans="1:16" ht="15.75">
      <c r="F57" s="66"/>
      <c r="L57" s="66"/>
      <c r="M57" s="31"/>
      <c r="N57" s="3"/>
      <c r="P57" s="3"/>
    </row>
    <row r="58" spans="1:16" ht="15.75">
      <c r="L58" s="66"/>
      <c r="M58" s="44"/>
      <c r="N58" s="3"/>
    </row>
    <row r="59" spans="1:16" ht="15.75">
      <c r="L59" s="66"/>
      <c r="M59" s="44"/>
      <c r="N59" s="3"/>
    </row>
    <row r="60" spans="1:16" ht="15.75">
      <c r="B60" s="63" t="s">
        <v>77</v>
      </c>
      <c r="C60" s="63" t="s">
        <v>78</v>
      </c>
      <c r="L60" s="66"/>
      <c r="N60" s="3"/>
    </row>
    <row r="61" spans="1:16" ht="15.75">
      <c r="A61" s="71" t="s">
        <v>100</v>
      </c>
      <c r="B61" s="4">
        <f>B44-C44</f>
        <v>-8.2826041948898949E-3</v>
      </c>
      <c r="C61" s="4">
        <f t="shared" ref="C61:C62" si="8">B44-D44</f>
        <v>-2.0153806273428693E-3</v>
      </c>
    </row>
    <row r="62" spans="1:16" ht="15.75">
      <c r="A62" s="31">
        <v>1</v>
      </c>
      <c r="B62" s="4">
        <f t="shared" ref="B62:B71" si="9">B45-C45</f>
        <v>-1.1648622807308336E-3</v>
      </c>
      <c r="C62" s="4">
        <f t="shared" si="8"/>
        <v>-8.4828015189319372E-3</v>
      </c>
    </row>
    <row r="63" spans="1:16" ht="15.75">
      <c r="A63" s="31">
        <v>2</v>
      </c>
      <c r="B63" s="4">
        <f t="shared" si="9"/>
        <v>-8.4836033660257368E-3</v>
      </c>
      <c r="C63" s="4">
        <f>B46-D46</f>
        <v>1.1244346351008475E-3</v>
      </c>
      <c r="L63" s="66"/>
    </row>
    <row r="64" spans="1:16" ht="15.75">
      <c r="A64" s="31">
        <v>3</v>
      </c>
      <c r="B64" s="4">
        <f t="shared" si="9"/>
        <v>-9.7550699719095996E-3</v>
      </c>
      <c r="C64" s="4">
        <f t="shared" ref="C64:C71" si="10">B47-D47</f>
        <v>2.4804063846616126E-3</v>
      </c>
      <c r="L64" s="66"/>
    </row>
    <row r="65" spans="1:12" ht="15.75">
      <c r="A65" s="31">
        <v>4</v>
      </c>
      <c r="B65" s="4">
        <f t="shared" si="9"/>
        <v>-1.6593423962939557E-2</v>
      </c>
      <c r="C65" s="4">
        <f t="shared" si="10"/>
        <v>6.7858118681811685E-3</v>
      </c>
      <c r="L65" s="66"/>
    </row>
    <row r="66" spans="1:12" ht="15.75">
      <c r="A66" s="31">
        <v>5</v>
      </c>
      <c r="B66" s="4">
        <f t="shared" si="9"/>
        <v>2.5882046769205025E-2</v>
      </c>
      <c r="C66" s="4">
        <f t="shared" si="10"/>
        <v>1.7606049025245568E-2</v>
      </c>
      <c r="L66" s="66"/>
    </row>
    <row r="67" spans="1:12" ht="15.75">
      <c r="A67" s="31">
        <v>6</v>
      </c>
      <c r="B67" s="4">
        <f t="shared" si="9"/>
        <v>-1.1009543776113517E-2</v>
      </c>
      <c r="C67" s="4">
        <f t="shared" si="10"/>
        <v>-1.883835524160965E-2</v>
      </c>
      <c r="L67" s="66"/>
    </row>
    <row r="68" spans="1:12" ht="15.75">
      <c r="A68" s="31">
        <v>7</v>
      </c>
      <c r="B68" s="4">
        <f t="shared" si="9"/>
        <v>-7.1924875829123547E-3</v>
      </c>
      <c r="C68" s="4">
        <f t="shared" si="10"/>
        <v>-2.1480294966177732E-2</v>
      </c>
      <c r="L68" s="66"/>
    </row>
    <row r="69" spans="1:12" ht="15.75">
      <c r="A69" s="31">
        <v>8</v>
      </c>
      <c r="B69" s="4">
        <f t="shared" si="9"/>
        <v>2.1987012168506639E-2</v>
      </c>
      <c r="C69" s="4">
        <f t="shared" si="10"/>
        <v>9.8346047586970742E-3</v>
      </c>
      <c r="L69" s="66"/>
    </row>
    <row r="70" spans="1:12" ht="15.75">
      <c r="A70" s="31">
        <v>9</v>
      </c>
      <c r="B70" s="4">
        <f t="shared" si="9"/>
        <v>1.7510664230772653E-2</v>
      </c>
      <c r="C70" s="4">
        <f t="shared" si="10"/>
        <v>9.9990712695582368E-3</v>
      </c>
      <c r="L70" s="66"/>
    </row>
    <row r="71" spans="1:12" ht="15.75">
      <c r="A71" s="71" t="s">
        <v>101</v>
      </c>
      <c r="B71" s="4">
        <f t="shared" si="9"/>
        <v>-2.8981280329628059E-3</v>
      </c>
      <c r="C71" s="4">
        <f t="shared" si="10"/>
        <v>2.9864544126178188E-3</v>
      </c>
    </row>
    <row r="75" spans="1:12" ht="15.75">
      <c r="A75" s="68"/>
      <c r="B75" s="124" t="s">
        <v>123</v>
      </c>
      <c r="C75" s="124"/>
      <c r="D75" s="124"/>
      <c r="E75" s="124"/>
    </row>
    <row r="76" spans="1:12" ht="78.75">
      <c r="B76" s="98" t="s">
        <v>124</v>
      </c>
      <c r="C76" s="98" t="s">
        <v>125</v>
      </c>
      <c r="D76" s="98" t="s">
        <v>126</v>
      </c>
      <c r="E76" s="98" t="s">
        <v>127</v>
      </c>
    </row>
    <row r="77" spans="1:12" ht="15.75">
      <c r="A77" s="71" t="s">
        <v>100</v>
      </c>
      <c r="B77" s="105">
        <v>0</v>
      </c>
      <c r="C77" s="107">
        <v>2.8985507246376812E-3</v>
      </c>
      <c r="D77" s="105">
        <v>8.8785046728971959E-2</v>
      </c>
      <c r="E77" s="105">
        <v>0.15358361774744028</v>
      </c>
    </row>
    <row r="78" spans="1:12" ht="15.75">
      <c r="A78" s="31">
        <v>1</v>
      </c>
      <c r="B78" s="106">
        <v>0</v>
      </c>
      <c r="C78" s="106">
        <v>0</v>
      </c>
      <c r="D78" s="106">
        <v>2.8037383177570093E-2</v>
      </c>
      <c r="E78" s="106">
        <v>3.7542662116040959E-2</v>
      </c>
    </row>
    <row r="79" spans="1:12" ht="15.75">
      <c r="A79" s="31">
        <v>2</v>
      </c>
      <c r="B79" s="106">
        <v>0</v>
      </c>
      <c r="C79" s="106">
        <v>0</v>
      </c>
      <c r="D79" s="106">
        <v>7.476635514018691E-2</v>
      </c>
      <c r="E79" s="106">
        <v>9.2150170648464161E-2</v>
      </c>
    </row>
    <row r="80" spans="1:12" ht="15.75">
      <c r="A80" s="31">
        <v>3</v>
      </c>
      <c r="B80" s="106">
        <v>0</v>
      </c>
      <c r="C80" s="108">
        <v>8.6956521739130436E-3</v>
      </c>
      <c r="D80" s="106">
        <v>0.11682242990654207</v>
      </c>
      <c r="E80" s="106">
        <v>0.17064846416382251</v>
      </c>
    </row>
    <row r="81" spans="1:5" ht="15.75">
      <c r="A81" s="31">
        <v>4</v>
      </c>
      <c r="B81" s="106">
        <v>0</v>
      </c>
      <c r="C81" s="106">
        <v>3.4782608695652174E-2</v>
      </c>
      <c r="D81" s="106">
        <v>0.2570093457943925</v>
      </c>
      <c r="E81" s="106">
        <v>0.17747440273037543</v>
      </c>
    </row>
    <row r="82" spans="1:5" ht="15.75">
      <c r="A82" s="31">
        <v>5</v>
      </c>
      <c r="B82" s="106">
        <v>9.0909090909090912E-2</v>
      </c>
      <c r="C82" s="106">
        <v>0.14492753623188406</v>
      </c>
      <c r="D82" s="106">
        <v>0.26635514018691586</v>
      </c>
      <c r="E82" s="106">
        <v>0.25597269624573377</v>
      </c>
    </row>
    <row r="83" spans="1:5" ht="15.75">
      <c r="A83" s="31">
        <v>6</v>
      </c>
      <c r="B83" s="106">
        <v>0.16363636363636364</v>
      </c>
      <c r="C83" s="106">
        <v>0.32463768115942027</v>
      </c>
      <c r="D83" s="106">
        <v>0.12616822429906541</v>
      </c>
      <c r="E83" s="106">
        <v>6.8259385665529013E-2</v>
      </c>
    </row>
    <row r="84" spans="1:5" ht="15.75">
      <c r="A84" s="31">
        <v>7</v>
      </c>
      <c r="B84" s="106">
        <v>0.30909090909090908</v>
      </c>
      <c r="C84" s="106">
        <v>0.27826086956521739</v>
      </c>
      <c r="D84" s="106">
        <v>3.2710280373831772E-2</v>
      </c>
      <c r="E84" s="106">
        <v>3.4129692832764506E-2</v>
      </c>
    </row>
    <row r="85" spans="1:5" ht="15.75">
      <c r="A85" s="31">
        <v>8</v>
      </c>
      <c r="B85" s="106">
        <v>0.29090909090909089</v>
      </c>
      <c r="C85" s="106">
        <v>0.15652173913043479</v>
      </c>
      <c r="D85" s="108">
        <v>9.3457943925233638E-3</v>
      </c>
      <c r="E85" s="106">
        <v>1.0238907849829351E-2</v>
      </c>
    </row>
    <row r="86" spans="1:5" ht="15.75">
      <c r="A86" s="31">
        <v>9</v>
      </c>
      <c r="B86" s="106">
        <v>0.12727272727272726</v>
      </c>
      <c r="C86" s="106">
        <v>3.1884057971014491E-2</v>
      </c>
      <c r="D86" s="106">
        <v>0</v>
      </c>
      <c r="E86" s="106">
        <v>0</v>
      </c>
    </row>
    <row r="87" spans="1:5" ht="15.75">
      <c r="A87" s="71" t="s">
        <v>101</v>
      </c>
      <c r="B87" s="106">
        <v>1.8181818181818181E-2</v>
      </c>
      <c r="C87" s="106">
        <v>1.7391304347826087E-2</v>
      </c>
      <c r="D87" s="106">
        <v>0</v>
      </c>
      <c r="E87" s="106">
        <v>0</v>
      </c>
    </row>
    <row r="89" spans="1:5" ht="15.75">
      <c r="B89" s="125" t="s">
        <v>128</v>
      </c>
      <c r="C89" s="125"/>
      <c r="D89" s="125"/>
      <c r="E89" s="125"/>
    </row>
    <row r="90" spans="1:5" ht="79.5" thickBot="1">
      <c r="B90" s="98" t="s">
        <v>124</v>
      </c>
      <c r="C90" s="98" t="s">
        <v>125</v>
      </c>
      <c r="D90" s="98" t="s">
        <v>126</v>
      </c>
      <c r="E90" s="98" t="s">
        <v>127</v>
      </c>
    </row>
    <row r="91" spans="1:5" ht="15.75">
      <c r="A91" s="31">
        <v>0</v>
      </c>
      <c r="B91" s="99">
        <f t="shared" ref="B91:E101" si="11">B77*$A91</f>
        <v>0</v>
      </c>
      <c r="C91" s="99">
        <f t="shared" si="11"/>
        <v>0</v>
      </c>
      <c r="D91" s="99">
        <f t="shared" si="11"/>
        <v>0</v>
      </c>
      <c r="E91" s="99">
        <f t="shared" si="11"/>
        <v>0</v>
      </c>
    </row>
    <row r="92" spans="1:5" ht="15.75">
      <c r="A92" s="31">
        <f>A91+1</f>
        <v>1</v>
      </c>
      <c r="B92" s="100">
        <f t="shared" si="11"/>
        <v>0</v>
      </c>
      <c r="C92" s="100">
        <f t="shared" si="11"/>
        <v>0</v>
      </c>
      <c r="D92" s="100">
        <f t="shared" si="11"/>
        <v>2.8037383177570093E-2</v>
      </c>
      <c r="E92" s="100">
        <f t="shared" si="11"/>
        <v>3.7542662116040959E-2</v>
      </c>
    </row>
    <row r="93" spans="1:5" ht="15.75">
      <c r="A93" s="31">
        <f t="shared" ref="A93:A101" si="12">A92+1</f>
        <v>2</v>
      </c>
      <c r="B93" s="100">
        <f t="shared" si="11"/>
        <v>0</v>
      </c>
      <c r="C93" s="100">
        <f t="shared" si="11"/>
        <v>0</v>
      </c>
      <c r="D93" s="100">
        <f t="shared" si="11"/>
        <v>0.14953271028037382</v>
      </c>
      <c r="E93" s="100">
        <f t="shared" si="11"/>
        <v>0.18430034129692832</v>
      </c>
    </row>
    <row r="94" spans="1:5" ht="15.75">
      <c r="A94" s="31">
        <f t="shared" si="12"/>
        <v>3</v>
      </c>
      <c r="B94" s="100">
        <f t="shared" si="11"/>
        <v>0</v>
      </c>
      <c r="C94" s="100">
        <f t="shared" si="11"/>
        <v>2.6086956521739132E-2</v>
      </c>
      <c r="D94" s="100">
        <f t="shared" si="11"/>
        <v>0.35046728971962621</v>
      </c>
      <c r="E94" s="100">
        <f t="shared" si="11"/>
        <v>0.51194539249146753</v>
      </c>
    </row>
    <row r="95" spans="1:5" ht="15.75">
      <c r="A95" s="31">
        <f t="shared" si="12"/>
        <v>4</v>
      </c>
      <c r="B95" s="100">
        <f t="shared" si="11"/>
        <v>0</v>
      </c>
      <c r="C95" s="100">
        <f t="shared" si="11"/>
        <v>0.1391304347826087</v>
      </c>
      <c r="D95" s="100">
        <f t="shared" si="11"/>
        <v>1.02803738317757</v>
      </c>
      <c r="E95" s="100">
        <f t="shared" si="11"/>
        <v>0.70989761092150172</v>
      </c>
    </row>
    <row r="96" spans="1:5" ht="15.75">
      <c r="A96" s="31">
        <f t="shared" si="12"/>
        <v>5</v>
      </c>
      <c r="B96" s="100">
        <f t="shared" si="11"/>
        <v>0.45454545454545459</v>
      </c>
      <c r="C96" s="100">
        <f t="shared" si="11"/>
        <v>0.72463768115942029</v>
      </c>
      <c r="D96" s="100">
        <f t="shared" si="11"/>
        <v>1.3317757009345792</v>
      </c>
      <c r="E96" s="100">
        <f t="shared" si="11"/>
        <v>1.2798634812286689</v>
      </c>
    </row>
    <row r="97" spans="1:5" ht="15.75">
      <c r="A97" s="31">
        <f t="shared" si="12"/>
        <v>6</v>
      </c>
      <c r="B97" s="100">
        <f t="shared" si="11"/>
        <v>0.98181818181818181</v>
      </c>
      <c r="C97" s="100">
        <f t="shared" si="11"/>
        <v>1.9478260869565216</v>
      </c>
      <c r="D97" s="100">
        <f t="shared" si="11"/>
        <v>0.7570093457943925</v>
      </c>
      <c r="E97" s="100">
        <f t="shared" si="11"/>
        <v>0.40955631399317405</v>
      </c>
    </row>
    <row r="98" spans="1:5" ht="15.75">
      <c r="A98" s="31">
        <f t="shared" si="12"/>
        <v>7</v>
      </c>
      <c r="B98" s="100">
        <f t="shared" si="11"/>
        <v>2.1636363636363636</v>
      </c>
      <c r="C98" s="100">
        <f t="shared" si="11"/>
        <v>1.9478260869565218</v>
      </c>
      <c r="D98" s="100">
        <f t="shared" si="11"/>
        <v>0.2289719626168224</v>
      </c>
      <c r="E98" s="100">
        <f t="shared" si="11"/>
        <v>0.23890784982935154</v>
      </c>
    </row>
    <row r="99" spans="1:5" ht="15.75">
      <c r="A99" s="31">
        <f t="shared" si="12"/>
        <v>8</v>
      </c>
      <c r="B99" s="100">
        <f t="shared" si="11"/>
        <v>2.3272727272727272</v>
      </c>
      <c r="C99" s="100">
        <f t="shared" si="11"/>
        <v>1.2521739130434784</v>
      </c>
      <c r="D99" s="100">
        <f t="shared" si="11"/>
        <v>7.476635514018691E-2</v>
      </c>
      <c r="E99" s="100">
        <f t="shared" si="11"/>
        <v>8.191126279863481E-2</v>
      </c>
    </row>
    <row r="100" spans="1:5" ht="15.75">
      <c r="A100" s="31">
        <f t="shared" si="12"/>
        <v>9</v>
      </c>
      <c r="B100" s="100">
        <f t="shared" si="11"/>
        <v>1.1454545454545453</v>
      </c>
      <c r="C100" s="100">
        <f t="shared" si="11"/>
        <v>0.28695652173913044</v>
      </c>
      <c r="D100" s="100">
        <f t="shared" si="11"/>
        <v>0</v>
      </c>
      <c r="E100" s="100">
        <f t="shared" si="11"/>
        <v>0</v>
      </c>
    </row>
    <row r="101" spans="1:5" ht="16.5" thickBot="1">
      <c r="A101" s="31">
        <f t="shared" si="12"/>
        <v>10</v>
      </c>
      <c r="B101" s="101">
        <f t="shared" si="11"/>
        <v>0.18181818181818182</v>
      </c>
      <c r="C101" s="101">
        <f t="shared" si="11"/>
        <v>0.17391304347826086</v>
      </c>
      <c r="D101" s="101">
        <f t="shared" si="11"/>
        <v>0</v>
      </c>
      <c r="E101" s="101">
        <f t="shared" si="11"/>
        <v>0</v>
      </c>
    </row>
    <row r="102" spans="1:5" ht="15.75">
      <c r="A102" s="31"/>
      <c r="B102" s="97"/>
      <c r="C102" s="97"/>
      <c r="D102" s="97"/>
      <c r="E102" s="97"/>
    </row>
    <row r="103" spans="1:5" ht="15.75">
      <c r="A103" s="31" t="s">
        <v>129</v>
      </c>
      <c r="B103" s="97">
        <f>SUM(B91:B102)</f>
        <v>7.2545454545454549</v>
      </c>
      <c r="C103" s="97">
        <f t="shared" ref="C103:E103" si="13">SUM(C91:C102)</f>
        <v>6.4985507246376804</v>
      </c>
      <c r="D103" s="97">
        <f t="shared" si="13"/>
        <v>3.9485981308411207</v>
      </c>
      <c r="E103" s="97">
        <f t="shared" si="13"/>
        <v>3.4539249146757678</v>
      </c>
    </row>
    <row r="104" spans="1:5" ht="15.75">
      <c r="A104" s="71"/>
      <c r="B104" s="4"/>
      <c r="C104" s="4"/>
    </row>
    <row r="107" spans="1:5" ht="15.75">
      <c r="B107" s="124" t="s">
        <v>123</v>
      </c>
      <c r="C107" s="124"/>
      <c r="D107" s="124"/>
      <c r="E107" s="124"/>
    </row>
    <row r="108" spans="1:5" ht="78.75">
      <c r="B108" s="98" t="s">
        <v>124</v>
      </c>
      <c r="C108" s="98" t="s">
        <v>125</v>
      </c>
      <c r="D108" s="98" t="s">
        <v>126</v>
      </c>
      <c r="E108" s="98" t="s">
        <v>127</v>
      </c>
    </row>
    <row r="109" spans="1:5" ht="15.75">
      <c r="A109" t="s">
        <v>130</v>
      </c>
      <c r="B109" s="97">
        <f>B103</f>
        <v>7.2545454545454549</v>
      </c>
      <c r="C109" s="97">
        <f t="shared" ref="C109:E109" si="14">C103</f>
        <v>6.4985507246376804</v>
      </c>
      <c r="D109" s="97">
        <f t="shared" si="14"/>
        <v>3.9485981308411207</v>
      </c>
      <c r="E109" s="97">
        <f t="shared" si="14"/>
        <v>3.4539249146757678</v>
      </c>
    </row>
    <row r="110" spans="1:5">
      <c r="B110" s="25"/>
      <c r="C110" s="25"/>
      <c r="D110" s="25"/>
      <c r="E110" s="25"/>
    </row>
    <row r="111" spans="1:5">
      <c r="B111" s="25"/>
      <c r="C111" s="25"/>
    </row>
  </sheetData>
  <mergeCells count="12">
    <mergeCell ref="M1:P1"/>
    <mergeCell ref="B2:B3"/>
    <mergeCell ref="D2:D3"/>
    <mergeCell ref="G2:G3"/>
    <mergeCell ref="J2:J3"/>
    <mergeCell ref="M2:M3"/>
    <mergeCell ref="P2:P3"/>
    <mergeCell ref="B75:E75"/>
    <mergeCell ref="B89:E89"/>
    <mergeCell ref="B107:E107"/>
    <mergeCell ref="B1:D1"/>
    <mergeCell ref="G1:J1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5EDE23-3992-4904-82C3-2CC1C93F5A78}">
  <dimension ref="A1:C70"/>
  <sheetViews>
    <sheetView topLeftCell="B4" workbookViewId="0">
      <selection activeCell="D56" sqref="D56"/>
    </sheetView>
  </sheetViews>
  <sheetFormatPr baseColWidth="10" defaultRowHeight="15"/>
  <cols>
    <col min="1" max="1" width="29" customWidth="1"/>
    <col min="2" max="3" width="11.42578125" style="22"/>
  </cols>
  <sheetData>
    <row r="1" spans="1:3" ht="48">
      <c r="A1" s="16"/>
      <c r="B1" s="17" t="s">
        <v>107</v>
      </c>
      <c r="C1" s="17"/>
    </row>
    <row r="2" spans="1:3">
      <c r="A2" s="16"/>
      <c r="B2" s="18"/>
      <c r="C2" s="18"/>
    </row>
    <row r="3" spans="1:3">
      <c r="A3" s="19" t="s">
        <v>108</v>
      </c>
      <c r="B3" s="78">
        <f>'P17_Calific. Gob. Navarra'!D18</f>
        <v>4.968152866242038</v>
      </c>
      <c r="C3" s="20"/>
    </row>
    <row r="4" spans="1:3">
      <c r="A4" s="16"/>
      <c r="B4" s="20"/>
      <c r="C4" s="20"/>
    </row>
    <row r="5" spans="1:3">
      <c r="A5" s="19" t="s">
        <v>109</v>
      </c>
      <c r="B5" s="20"/>
      <c r="C5" s="20"/>
    </row>
    <row r="6" spans="1:3">
      <c r="A6" s="21" t="s">
        <v>28</v>
      </c>
      <c r="B6" s="76">
        <v>6.009615384615385</v>
      </c>
      <c r="C6" s="76">
        <f>B3</f>
        <v>4.968152866242038</v>
      </c>
    </row>
    <row r="7" spans="1:3">
      <c r="A7" s="21" t="s">
        <v>29</v>
      </c>
      <c r="B7" s="76">
        <v>4.8995815899581583</v>
      </c>
      <c r="C7" s="76">
        <f>C6</f>
        <v>4.968152866242038</v>
      </c>
    </row>
    <row r="8" spans="1:3">
      <c r="A8" s="21" t="s">
        <v>30</v>
      </c>
      <c r="B8" s="76">
        <v>5.2274509803921569</v>
      </c>
      <c r="C8" s="76">
        <f t="shared" ref="C8:C43" si="0">C7</f>
        <v>4.968152866242038</v>
      </c>
    </row>
    <row r="9" spans="1:3">
      <c r="A9" s="21" t="s">
        <v>31</v>
      </c>
      <c r="B9" s="76">
        <v>4.8389830508474576</v>
      </c>
      <c r="C9" s="76">
        <f t="shared" si="0"/>
        <v>4.968152866242038</v>
      </c>
    </row>
    <row r="10" spans="1:3">
      <c r="A10" s="16" t="s">
        <v>32</v>
      </c>
      <c r="B10" s="76">
        <v>4.336283185840708</v>
      </c>
      <c r="C10" s="76">
        <f t="shared" si="0"/>
        <v>4.968152866242038</v>
      </c>
    </row>
    <row r="11" spans="1:3">
      <c r="A11" s="16"/>
      <c r="B11" s="75"/>
      <c r="C11" s="76">
        <f t="shared" si="0"/>
        <v>4.968152866242038</v>
      </c>
    </row>
    <row r="12" spans="1:3">
      <c r="A12" s="19" t="s">
        <v>110</v>
      </c>
      <c r="B12" s="75"/>
      <c r="C12" s="76">
        <f t="shared" si="0"/>
        <v>4.968152866242038</v>
      </c>
    </row>
    <row r="13" spans="1:3">
      <c r="A13" s="21" t="s">
        <v>34</v>
      </c>
      <c r="B13" s="76">
        <v>5.4338235294117663</v>
      </c>
      <c r="C13" s="76">
        <f t="shared" si="0"/>
        <v>4.968152866242038</v>
      </c>
    </row>
    <row r="14" spans="1:3">
      <c r="A14" s="21" t="s">
        <v>35</v>
      </c>
      <c r="B14" s="76">
        <v>4.7979797979797976</v>
      </c>
      <c r="C14" s="76">
        <f t="shared" si="0"/>
        <v>4.968152866242038</v>
      </c>
    </row>
    <row r="15" spans="1:3">
      <c r="A15" s="21" t="s">
        <v>36</v>
      </c>
      <c r="B15" s="76">
        <v>4.7184466019417473</v>
      </c>
      <c r="C15" s="76">
        <f t="shared" si="0"/>
        <v>4.968152866242038</v>
      </c>
    </row>
    <row r="16" spans="1:3">
      <c r="A16" s="21" t="s">
        <v>37</v>
      </c>
      <c r="B16" s="76">
        <v>5.2770270270270272</v>
      </c>
      <c r="C16" s="76">
        <f t="shared" si="0"/>
        <v>4.968152866242038</v>
      </c>
    </row>
    <row r="17" spans="1:3">
      <c r="A17" s="21" t="s">
        <v>38</v>
      </c>
      <c r="B17" s="76">
        <v>4.6864406779661003</v>
      </c>
      <c r="C17" s="76">
        <f t="shared" si="0"/>
        <v>4.968152866242038</v>
      </c>
    </row>
    <row r="18" spans="1:3">
      <c r="A18" s="16" t="s">
        <v>30</v>
      </c>
      <c r="B18" s="76">
        <v>4.8995815899581583</v>
      </c>
      <c r="C18" s="76">
        <f t="shared" si="0"/>
        <v>4.968152866242038</v>
      </c>
    </row>
    <row r="19" spans="1:3">
      <c r="B19" s="77"/>
      <c r="C19" s="76">
        <f t="shared" si="0"/>
        <v>4.968152866242038</v>
      </c>
    </row>
    <row r="20" spans="1:3">
      <c r="A20" s="19" t="s">
        <v>111</v>
      </c>
      <c r="B20" s="75"/>
      <c r="C20" s="76">
        <f t="shared" si="0"/>
        <v>4.968152866242038</v>
      </c>
    </row>
    <row r="21" spans="1:3" ht="24">
      <c r="A21" s="21" t="s">
        <v>54</v>
      </c>
      <c r="B21" s="76">
        <v>5.4399999999999995</v>
      </c>
      <c r="C21" s="76">
        <f t="shared" si="0"/>
        <v>4.968152866242038</v>
      </c>
    </row>
    <row r="22" spans="1:3">
      <c r="A22" s="21" t="s">
        <v>55</v>
      </c>
      <c r="B22" s="76">
        <v>5.0518518518518514</v>
      </c>
      <c r="C22" s="76">
        <f t="shared" si="0"/>
        <v>4.968152866242038</v>
      </c>
    </row>
    <row r="23" spans="1:3">
      <c r="A23" s="21" t="s">
        <v>56</v>
      </c>
      <c r="B23" s="76">
        <v>5.1495016611295679</v>
      </c>
      <c r="C23" s="76">
        <f t="shared" si="0"/>
        <v>4.968152866242038</v>
      </c>
    </row>
    <row r="24" spans="1:3">
      <c r="A24" s="21" t="s">
        <v>48</v>
      </c>
      <c r="B24" s="76">
        <v>4.7390029325513199</v>
      </c>
      <c r="C24" s="76">
        <f t="shared" si="0"/>
        <v>4.968152866242038</v>
      </c>
    </row>
    <row r="25" spans="1:3">
      <c r="C25" s="76">
        <f t="shared" si="0"/>
        <v>4.968152866242038</v>
      </c>
    </row>
    <row r="26" spans="1:3">
      <c r="A26" s="19" t="s">
        <v>112</v>
      </c>
      <c r="C26" s="76">
        <f t="shared" si="0"/>
        <v>4.968152866242038</v>
      </c>
    </row>
    <row r="27" spans="1:3">
      <c r="A27" s="21" t="s">
        <v>64</v>
      </c>
      <c r="B27" s="76">
        <v>4.7553191489361701</v>
      </c>
      <c r="C27" s="76">
        <f t="shared" si="0"/>
        <v>4.968152866242038</v>
      </c>
    </row>
    <row r="28" spans="1:3">
      <c r="A28" s="21" t="s">
        <v>65</v>
      </c>
      <c r="B28" s="76">
        <v>4.8426294820717137</v>
      </c>
      <c r="C28" s="76">
        <f t="shared" si="0"/>
        <v>4.968152866242038</v>
      </c>
    </row>
    <row r="29" spans="1:3">
      <c r="A29" s="21" t="s">
        <v>66</v>
      </c>
      <c r="B29" s="76">
        <v>4.6271186440677958</v>
      </c>
      <c r="C29" s="76">
        <f t="shared" si="0"/>
        <v>4.968152866242038</v>
      </c>
    </row>
    <row r="30" spans="1:3">
      <c r="A30" s="21" t="s">
        <v>67</v>
      </c>
      <c r="B30" s="76">
        <v>5.3429951690821254</v>
      </c>
      <c r="C30" s="76">
        <f t="shared" si="0"/>
        <v>4.968152866242038</v>
      </c>
    </row>
    <row r="31" spans="1:3">
      <c r="A31" s="21" t="s">
        <v>68</v>
      </c>
      <c r="B31" s="76">
        <v>5.4468085106382969</v>
      </c>
      <c r="C31" s="76">
        <f t="shared" si="0"/>
        <v>4.968152866242038</v>
      </c>
    </row>
    <row r="32" spans="1:3">
      <c r="A32" s="21" t="s">
        <v>69</v>
      </c>
      <c r="B32" s="76">
        <v>5.1333333333333329</v>
      </c>
      <c r="C32" s="76">
        <f t="shared" si="0"/>
        <v>4.968152866242038</v>
      </c>
    </row>
    <row r="33" spans="1:3">
      <c r="C33" s="76">
        <f t="shared" si="0"/>
        <v>4.968152866242038</v>
      </c>
    </row>
    <row r="34" spans="1:3">
      <c r="A34" s="19" t="s">
        <v>97</v>
      </c>
      <c r="B34" s="75"/>
      <c r="C34" s="76">
        <f t="shared" si="0"/>
        <v>4.968152866242038</v>
      </c>
    </row>
    <row r="35" spans="1:3">
      <c r="A35" s="21" t="s">
        <v>58</v>
      </c>
      <c r="B35" s="76">
        <v>4.8608923884514432</v>
      </c>
      <c r="C35" s="76">
        <f t="shared" si="0"/>
        <v>4.968152866242038</v>
      </c>
    </row>
    <row r="36" spans="1:3">
      <c r="A36" s="21" t="s">
        <v>29</v>
      </c>
      <c r="B36" s="76">
        <v>5.0162162162162165</v>
      </c>
      <c r="C36" s="76">
        <f t="shared" si="0"/>
        <v>4.968152866242038</v>
      </c>
    </row>
    <row r="37" spans="1:3">
      <c r="A37" s="21" t="s">
        <v>59</v>
      </c>
      <c r="B37" s="76">
        <v>5.1772151898734187</v>
      </c>
      <c r="C37" s="76">
        <f t="shared" si="0"/>
        <v>4.968152866242038</v>
      </c>
    </row>
    <row r="38" spans="1:3">
      <c r="C38" s="76">
        <f t="shared" si="0"/>
        <v>4.968152866242038</v>
      </c>
    </row>
    <row r="39" spans="1:3">
      <c r="A39" s="19" t="s">
        <v>98</v>
      </c>
      <c r="C39" s="76">
        <f t="shared" si="0"/>
        <v>4.968152866242038</v>
      </c>
    </row>
    <row r="40" spans="1:3">
      <c r="A40" s="21" t="s">
        <v>43</v>
      </c>
      <c r="B40" s="76">
        <v>5.2297297297297298</v>
      </c>
      <c r="C40" s="76">
        <f t="shared" si="0"/>
        <v>4.968152866242038</v>
      </c>
    </row>
    <row r="41" spans="1:3">
      <c r="A41" s="21" t="s">
        <v>44</v>
      </c>
      <c r="B41" s="76">
        <v>4.7275862068965511</v>
      </c>
      <c r="C41" s="76">
        <f t="shared" si="0"/>
        <v>4.968152866242038</v>
      </c>
    </row>
    <row r="42" spans="1:3">
      <c r="A42" s="21" t="s">
        <v>45</v>
      </c>
      <c r="B42" s="76">
        <v>4.872053872053872</v>
      </c>
      <c r="C42" s="76">
        <f t="shared" si="0"/>
        <v>4.968152866242038</v>
      </c>
    </row>
    <row r="43" spans="1:3">
      <c r="A43" s="21" t="s">
        <v>46</v>
      </c>
      <c r="B43" s="76">
        <v>5.2560386473429945</v>
      </c>
      <c r="C43" s="76">
        <f t="shared" si="0"/>
        <v>4.968152866242038</v>
      </c>
    </row>
    <row r="44" spans="1:3">
      <c r="C44" s="75"/>
    </row>
    <row r="45" spans="1:3">
      <c r="B45" s="75"/>
      <c r="C45" s="75"/>
    </row>
    <row r="46" spans="1:3">
      <c r="B46" s="76"/>
      <c r="C46" s="20"/>
    </row>
    <row r="47" spans="1:3">
      <c r="B47" s="76"/>
      <c r="C47" s="20"/>
    </row>
    <row r="48" spans="1:3">
      <c r="B48" s="76"/>
      <c r="C48" s="20"/>
    </row>
    <row r="49" spans="1:3">
      <c r="B49" s="76"/>
      <c r="C49" s="20"/>
    </row>
    <row r="50" spans="1:3">
      <c r="A50" s="16"/>
      <c r="B50" s="75"/>
      <c r="C50" s="20"/>
    </row>
    <row r="51" spans="1:3">
      <c r="A51" s="16"/>
      <c r="B51" s="75"/>
      <c r="C51" s="20"/>
    </row>
    <row r="52" spans="1:3">
      <c r="C52" s="20"/>
    </row>
    <row r="57" spans="1:3">
      <c r="B57" s="77"/>
    </row>
    <row r="62" spans="1:3">
      <c r="A62" s="21"/>
      <c r="B62" s="75"/>
    </row>
    <row r="63" spans="1:3">
      <c r="A63" s="19"/>
      <c r="B63" s="75"/>
    </row>
    <row r="64" spans="1:3">
      <c r="A64" s="21"/>
      <c r="B64" s="76"/>
    </row>
    <row r="65" spans="1:2">
      <c r="A65" s="21"/>
      <c r="B65" s="76"/>
    </row>
    <row r="66" spans="1:2">
      <c r="A66" s="19"/>
      <c r="B66" s="75"/>
    </row>
    <row r="67" spans="1:2">
      <c r="A67" s="19"/>
      <c r="B67" s="75"/>
    </row>
    <row r="68" spans="1:2">
      <c r="A68" s="21"/>
      <c r="B68" s="76"/>
    </row>
    <row r="69" spans="1:2">
      <c r="A69" s="21"/>
      <c r="B69" s="76"/>
    </row>
    <row r="70" spans="1:2">
      <c r="A70" s="21"/>
      <c r="B70" s="76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59390-BE98-44B1-835C-CE617C55591D}">
  <dimension ref="A1:P111"/>
  <sheetViews>
    <sheetView workbookViewId="0">
      <selection activeCell="C35" sqref="C35"/>
    </sheetView>
  </sheetViews>
  <sheetFormatPr baseColWidth="10" defaultRowHeight="15"/>
  <cols>
    <col min="1" max="1" width="25.7109375" customWidth="1"/>
    <col min="2" max="2" width="14.5703125" customWidth="1"/>
    <col min="3" max="3" width="15.7109375" customWidth="1"/>
    <col min="4" max="4" width="22.42578125" customWidth="1"/>
    <col min="6" max="6" width="25.28515625" customWidth="1"/>
    <col min="7" max="7" width="15.7109375" customWidth="1"/>
    <col min="8" max="8" width="15.42578125" customWidth="1"/>
    <col min="9" max="9" width="6.7109375" hidden="1" customWidth="1"/>
    <col min="10" max="10" width="20.7109375" customWidth="1"/>
    <col min="11" max="11" width="20.7109375" style="62" customWidth="1"/>
    <col min="12" max="12" width="25.42578125" style="62" customWidth="1"/>
    <col min="13" max="14" width="15.7109375" customWidth="1"/>
    <col min="15" max="15" width="4.5703125" hidden="1" customWidth="1"/>
    <col min="16" max="16" width="20.7109375" customWidth="1"/>
  </cols>
  <sheetData>
    <row r="1" spans="1:16" ht="21.75" customHeight="1" thickBot="1">
      <c r="B1" s="111">
        <v>2018</v>
      </c>
      <c r="C1" s="112"/>
      <c r="D1" s="113"/>
      <c r="F1" s="26"/>
      <c r="G1" s="118">
        <v>2017</v>
      </c>
      <c r="H1" s="118"/>
      <c r="I1" s="118"/>
      <c r="J1" s="118"/>
      <c r="K1" s="26"/>
      <c r="L1"/>
      <c r="M1" s="118">
        <v>2016</v>
      </c>
      <c r="N1" s="118"/>
      <c r="O1" s="118"/>
      <c r="P1" s="118"/>
    </row>
    <row r="2" spans="1:16" ht="15.75" customHeight="1">
      <c r="B2" s="114" t="s">
        <v>79</v>
      </c>
      <c r="C2" s="72" t="s">
        <v>80</v>
      </c>
      <c r="D2" s="127" t="s">
        <v>113</v>
      </c>
      <c r="F2" s="28"/>
      <c r="G2" s="120" t="s">
        <v>79</v>
      </c>
      <c r="H2" s="27" t="s">
        <v>80</v>
      </c>
      <c r="I2" s="27"/>
      <c r="J2" s="127" t="s">
        <v>113</v>
      </c>
      <c r="K2" s="30"/>
      <c r="L2" s="28"/>
      <c r="M2" s="120" t="s">
        <v>79</v>
      </c>
      <c r="N2" s="27" t="s">
        <v>80</v>
      </c>
      <c r="O2" s="27"/>
      <c r="P2" s="127" t="s">
        <v>113</v>
      </c>
    </row>
    <row r="3" spans="1:16" ht="45" customHeight="1" thickBot="1">
      <c r="B3" s="126"/>
      <c r="C3" s="84" t="s">
        <v>82</v>
      </c>
      <c r="D3" s="128"/>
      <c r="F3" s="30"/>
      <c r="G3" s="129"/>
      <c r="H3" s="29" t="s">
        <v>82</v>
      </c>
      <c r="I3" s="29"/>
      <c r="J3" s="128"/>
      <c r="K3" s="30"/>
      <c r="L3" s="30"/>
      <c r="M3" s="129"/>
      <c r="N3" s="29" t="s">
        <v>82</v>
      </c>
      <c r="O3" s="29"/>
      <c r="P3" s="128"/>
    </row>
    <row r="4" spans="1:16" ht="15.75">
      <c r="A4" s="71" t="s">
        <v>100</v>
      </c>
      <c r="B4" s="80">
        <v>9.5287958115183258E-2</v>
      </c>
      <c r="C4" s="32">
        <v>9.7014925373134331E-2</v>
      </c>
      <c r="D4" s="35">
        <f>C4*0</f>
        <v>0</v>
      </c>
      <c r="F4" s="31" t="s">
        <v>103</v>
      </c>
      <c r="G4" s="32">
        <v>9.5997024800264452E-2</v>
      </c>
      <c r="H4" s="32">
        <v>0.10587038199570874</v>
      </c>
      <c r="I4" s="36">
        <v>0</v>
      </c>
      <c r="J4" s="35">
        <f>H4*I4</f>
        <v>0</v>
      </c>
      <c r="K4" s="36"/>
      <c r="L4" s="31" t="s">
        <v>103</v>
      </c>
      <c r="M4" s="32">
        <v>7.8369448491794447E-2</v>
      </c>
      <c r="N4" s="32">
        <v>8.5716458213837388E-2</v>
      </c>
      <c r="O4" s="36">
        <v>0</v>
      </c>
      <c r="P4" s="35">
        <f>N4*O4</f>
        <v>0</v>
      </c>
    </row>
    <row r="5" spans="1:16" ht="15.75">
      <c r="A5" s="67">
        <v>1</v>
      </c>
      <c r="B5" s="64">
        <v>2.4083769633507848E-2</v>
      </c>
      <c r="C5" s="37">
        <v>2.4520255863539443E-2</v>
      </c>
      <c r="D5" s="40">
        <f>A5*C5</f>
        <v>2.4520255863539443E-2</v>
      </c>
      <c r="F5" s="31">
        <v>1</v>
      </c>
      <c r="G5" s="37">
        <v>2.2635253543533004E-2</v>
      </c>
      <c r="H5" s="37">
        <v>2.4963304271248175E-2</v>
      </c>
      <c r="I5" s="36">
        <f>I4+1</f>
        <v>1</v>
      </c>
      <c r="J5" s="40">
        <f t="shared" ref="J5:J14" si="0">H5*I5</f>
        <v>2.4963304271248175E-2</v>
      </c>
      <c r="K5" s="36"/>
      <c r="L5" s="31">
        <v>1</v>
      </c>
      <c r="M5" s="37">
        <v>3.1311896796099081E-2</v>
      </c>
      <c r="N5" s="37">
        <v>3.4247336748833117E-2</v>
      </c>
      <c r="O5" s="36">
        <f>O4+1</f>
        <v>1</v>
      </c>
      <c r="P5" s="40">
        <f t="shared" ref="P5:P14" si="1">N5*O5</f>
        <v>3.4247336748833117E-2</v>
      </c>
    </row>
    <row r="6" spans="1:16" ht="15.75">
      <c r="A6" s="67">
        <v>2</v>
      </c>
      <c r="B6" s="64">
        <v>5.0261780104712044E-2</v>
      </c>
      <c r="C6" s="37">
        <v>5.1172707889125799E-2</v>
      </c>
      <c r="D6" s="40">
        <f t="shared" ref="D6:D13" si="2">A6*C6</f>
        <v>0.1023454157782516</v>
      </c>
      <c r="F6" s="31">
        <v>2</v>
      </c>
      <c r="G6" s="37">
        <v>3.768698331671258E-2</v>
      </c>
      <c r="H6" s="37">
        <v>4.1563114360136613E-2</v>
      </c>
      <c r="I6" s="36">
        <f t="shared" ref="I6:I13" si="3">I5+1</f>
        <v>2</v>
      </c>
      <c r="J6" s="40">
        <f t="shared" si="0"/>
        <v>8.3126228720273226E-2</v>
      </c>
      <c r="K6" s="36"/>
      <c r="L6" s="31">
        <v>2</v>
      </c>
      <c r="M6" s="37">
        <v>3.618756163805819E-2</v>
      </c>
      <c r="N6" s="37">
        <v>3.9580087326173491E-2</v>
      </c>
      <c r="O6" s="36">
        <f t="shared" ref="O6:O13" si="4">O5+1</f>
        <v>2</v>
      </c>
      <c r="P6" s="40">
        <f t="shared" si="1"/>
        <v>7.9160174652346982E-2</v>
      </c>
    </row>
    <row r="7" spans="1:16" ht="15.75">
      <c r="A7" s="67">
        <v>3</v>
      </c>
      <c r="B7" s="64">
        <v>9.2146596858638741E-2</v>
      </c>
      <c r="C7" s="37">
        <v>9.3816631130063971E-2</v>
      </c>
      <c r="D7" s="40">
        <f t="shared" si="2"/>
        <v>0.28144989339019189</v>
      </c>
      <c r="F7" s="31">
        <v>3</v>
      </c>
      <c r="G7" s="37">
        <v>9.8043859062768093E-2</v>
      </c>
      <c r="H7" s="37">
        <v>0.10812773450953964</v>
      </c>
      <c r="I7" s="36">
        <f t="shared" si="3"/>
        <v>3</v>
      </c>
      <c r="J7" s="40">
        <f t="shared" si="0"/>
        <v>0.32438320352861894</v>
      </c>
      <c r="K7" s="36"/>
      <c r="L7" s="31">
        <v>3</v>
      </c>
      <c r="M7" s="37">
        <v>8.4269087570032847E-2</v>
      </c>
      <c r="N7" s="37">
        <v>9.2169178964826098E-2</v>
      </c>
      <c r="O7" s="36">
        <f t="shared" si="4"/>
        <v>3</v>
      </c>
      <c r="P7" s="40">
        <f t="shared" si="1"/>
        <v>0.27650753689447827</v>
      </c>
    </row>
    <row r="8" spans="1:16" ht="15.75">
      <c r="A8" s="67">
        <v>4</v>
      </c>
      <c r="B8" s="64">
        <v>0.11518324607329843</v>
      </c>
      <c r="C8" s="37">
        <v>0.11727078891257996</v>
      </c>
      <c r="D8" s="40">
        <f t="shared" si="2"/>
        <v>0.46908315565031983</v>
      </c>
      <c r="F8" s="31">
        <v>4</v>
      </c>
      <c r="G8" s="37">
        <v>0.12186807916728187</v>
      </c>
      <c r="H8" s="37">
        <v>0.13440229133526085</v>
      </c>
      <c r="I8" s="36">
        <f t="shared" si="3"/>
        <v>4</v>
      </c>
      <c r="J8" s="40">
        <f t="shared" si="0"/>
        <v>0.53760916534104342</v>
      </c>
      <c r="K8" s="36"/>
      <c r="L8" s="31">
        <v>4</v>
      </c>
      <c r="M8" s="37">
        <v>0.11280873520872449</v>
      </c>
      <c r="N8" s="37">
        <v>0.12338437265750207</v>
      </c>
      <c r="O8" s="36">
        <f t="shared" si="4"/>
        <v>4</v>
      </c>
      <c r="P8" s="40">
        <f t="shared" si="1"/>
        <v>0.49353749063000829</v>
      </c>
    </row>
    <row r="9" spans="1:16" ht="15.75">
      <c r="A9" s="67">
        <v>5</v>
      </c>
      <c r="B9" s="64">
        <v>0.17591623036649215</v>
      </c>
      <c r="C9" s="37">
        <v>0.17910447761194029</v>
      </c>
      <c r="D9" s="40">
        <f t="shared" si="2"/>
        <v>0.89552238805970141</v>
      </c>
      <c r="F9" s="31">
        <v>5</v>
      </c>
      <c r="G9" s="37">
        <v>0.14490080045326212</v>
      </c>
      <c r="H9" s="37">
        <v>0.15980394316791954</v>
      </c>
      <c r="I9" s="36">
        <f t="shared" si="3"/>
        <v>5</v>
      </c>
      <c r="J9" s="40">
        <f t="shared" si="0"/>
        <v>0.79901971583959774</v>
      </c>
      <c r="K9" s="36"/>
      <c r="L9" s="31">
        <v>5</v>
      </c>
      <c r="M9" s="37">
        <v>0.16696435419152786</v>
      </c>
      <c r="N9" s="37">
        <v>0.18261699379901741</v>
      </c>
      <c r="O9" s="36">
        <f t="shared" si="4"/>
        <v>5</v>
      </c>
      <c r="P9" s="40">
        <f t="shared" si="1"/>
        <v>0.91308496899508707</v>
      </c>
    </row>
    <row r="10" spans="1:16" ht="15.75">
      <c r="A10" s="67">
        <v>6</v>
      </c>
      <c r="B10" s="64">
        <v>0.12356020942408379</v>
      </c>
      <c r="C10" s="37">
        <v>0.1257995735607676</v>
      </c>
      <c r="D10" s="40">
        <f t="shared" si="2"/>
        <v>0.75479744136460558</v>
      </c>
      <c r="F10" s="31">
        <v>6</v>
      </c>
      <c r="G10" s="37">
        <v>0.14058025750397718</v>
      </c>
      <c r="H10" s="37">
        <v>0.15503902953209192</v>
      </c>
      <c r="I10" s="36">
        <f t="shared" si="3"/>
        <v>6</v>
      </c>
      <c r="J10" s="40">
        <f t="shared" si="0"/>
        <v>0.93023417719255153</v>
      </c>
      <c r="K10" s="36"/>
      <c r="L10" s="31">
        <v>6</v>
      </c>
      <c r="M10" s="37">
        <v>0.13550801985627364</v>
      </c>
      <c r="N10" s="37">
        <v>0.14821167872409216</v>
      </c>
      <c r="O10" s="36">
        <f t="shared" si="4"/>
        <v>6</v>
      </c>
      <c r="P10" s="40">
        <f t="shared" si="1"/>
        <v>0.88927007234455302</v>
      </c>
    </row>
    <row r="11" spans="1:16" ht="15.75">
      <c r="A11" s="67">
        <v>7</v>
      </c>
      <c r="B11" s="64">
        <v>0.13089005235602094</v>
      </c>
      <c r="C11" s="37">
        <v>0.13326226012793177</v>
      </c>
      <c r="D11" s="40">
        <f t="shared" si="2"/>
        <v>0.93283582089552242</v>
      </c>
      <c r="F11" s="31">
        <v>7</v>
      </c>
      <c r="G11" s="37">
        <v>0.10418794518329375</v>
      </c>
      <c r="H11" s="37">
        <v>0.11490374393220655</v>
      </c>
      <c r="I11" s="36">
        <f t="shared" si="3"/>
        <v>7</v>
      </c>
      <c r="J11" s="40">
        <f t="shared" si="0"/>
        <v>0.80432620752544581</v>
      </c>
      <c r="K11" s="36"/>
      <c r="L11" s="31">
        <v>7</v>
      </c>
      <c r="M11" s="37">
        <v>0.1308181157263093</v>
      </c>
      <c r="N11" s="37">
        <v>0.14308210362666013</v>
      </c>
      <c r="O11" s="36">
        <f t="shared" si="4"/>
        <v>7</v>
      </c>
      <c r="P11" s="40">
        <f t="shared" si="1"/>
        <v>1.001574725386621</v>
      </c>
    </row>
    <row r="12" spans="1:16" ht="15.75">
      <c r="A12" s="67">
        <v>8</v>
      </c>
      <c r="B12" s="64">
        <v>0.10052356020942409</v>
      </c>
      <c r="C12" s="37">
        <v>0.1023454157782516</v>
      </c>
      <c r="D12" s="40">
        <f t="shared" si="2"/>
        <v>0.81876332622601278</v>
      </c>
      <c r="F12" s="31">
        <v>8</v>
      </c>
      <c r="G12" s="37">
        <v>9.0478365290811949E-2</v>
      </c>
      <c r="H12" s="37">
        <v>9.9784124722781462E-2</v>
      </c>
      <c r="I12" s="36">
        <f t="shared" si="3"/>
        <v>8</v>
      </c>
      <c r="J12" s="40">
        <f t="shared" si="0"/>
        <v>0.79827299778225169</v>
      </c>
      <c r="K12" s="36"/>
      <c r="L12" s="31">
        <v>8</v>
      </c>
      <c r="M12" s="37">
        <v>8.9755507407989127E-2</v>
      </c>
      <c r="N12" s="37">
        <v>9.8169941836508012E-2</v>
      </c>
      <c r="O12" s="36">
        <f t="shared" si="4"/>
        <v>8</v>
      </c>
      <c r="P12" s="40">
        <f t="shared" si="1"/>
        <v>0.7853595346920641</v>
      </c>
    </row>
    <row r="13" spans="1:16" ht="15.75">
      <c r="A13" s="67">
        <v>9</v>
      </c>
      <c r="B13" s="64">
        <v>4.5026178010471207E-2</v>
      </c>
      <c r="C13" s="37">
        <v>4.5842217484008539E-2</v>
      </c>
      <c r="D13" s="40">
        <f t="shared" si="2"/>
        <v>0.41257995735607683</v>
      </c>
      <c r="F13" s="31">
        <v>9</v>
      </c>
      <c r="G13" s="37">
        <v>2.8464853025346386E-2</v>
      </c>
      <c r="H13" s="37">
        <v>3.1392481897385062E-2</v>
      </c>
      <c r="I13" s="36">
        <f t="shared" si="3"/>
        <v>9</v>
      </c>
      <c r="J13" s="40">
        <f t="shared" si="0"/>
        <v>0.28253233707646558</v>
      </c>
      <c r="K13" s="36"/>
      <c r="L13" s="31">
        <v>9</v>
      </c>
      <c r="M13" s="37">
        <v>2.9735267270477039E-2</v>
      </c>
      <c r="N13" s="37">
        <v>3.2522900741530678E-2</v>
      </c>
      <c r="O13" s="36">
        <f t="shared" si="4"/>
        <v>9</v>
      </c>
      <c r="P13" s="40">
        <f t="shared" si="1"/>
        <v>0.29270610667377611</v>
      </c>
    </row>
    <row r="14" spans="1:16" ht="16.5" thickBot="1">
      <c r="A14" s="71" t="s">
        <v>101</v>
      </c>
      <c r="B14" s="65">
        <v>2.9319371727748691E-2</v>
      </c>
      <c r="C14" s="41">
        <v>2.9850746268656712E-2</v>
      </c>
      <c r="D14" s="69">
        <f>C14*10</f>
        <v>0.29850746268656714</v>
      </c>
      <c r="F14" s="31" t="s">
        <v>104</v>
      </c>
      <c r="G14" s="41">
        <v>2.1897661386874531E-2</v>
      </c>
      <c r="H14" s="41">
        <v>2.4149850275721262E-2</v>
      </c>
      <c r="I14" s="36">
        <v>10</v>
      </c>
      <c r="J14" s="43">
        <f t="shared" si="0"/>
        <v>0.24149850275721263</v>
      </c>
      <c r="K14" s="47"/>
      <c r="L14" s="31" t="s">
        <v>104</v>
      </c>
      <c r="M14" s="41">
        <v>1.8559064884347342E-2</v>
      </c>
      <c r="N14" s="41">
        <v>2.0298947361019389E-2</v>
      </c>
      <c r="O14" s="36">
        <v>10</v>
      </c>
      <c r="P14" s="43">
        <f t="shared" si="1"/>
        <v>0.2029894736101939</v>
      </c>
    </row>
    <row r="15" spans="1:16" ht="16.5" thickBot="1">
      <c r="A15" s="70" t="s">
        <v>85</v>
      </c>
      <c r="B15" s="32">
        <v>1.3612565445026177E-2</v>
      </c>
      <c r="C15" s="45"/>
      <c r="D15" s="45"/>
      <c r="F15" s="88" t="s">
        <v>85</v>
      </c>
      <c r="G15" s="37">
        <v>6.9310172727984593E-2</v>
      </c>
      <c r="H15" s="42">
        <v>1</v>
      </c>
      <c r="I15" s="45"/>
      <c r="J15" s="46"/>
      <c r="K15" s="50"/>
      <c r="L15" s="15" t="s">
        <v>26</v>
      </c>
      <c r="M15" s="41">
        <f>SUM(M4:M14)</f>
        <v>0.91428705904163332</v>
      </c>
      <c r="N15" s="41">
        <f>SUM(N4:N14)</f>
        <v>0.99999999999999978</v>
      </c>
      <c r="O15" s="45"/>
      <c r="P15" s="46"/>
    </row>
    <row r="16" spans="1:16" ht="16.5" thickBot="1">
      <c r="A16" s="70" t="s">
        <v>86</v>
      </c>
      <c r="B16" s="41">
        <v>4.1884816753926706E-3</v>
      </c>
      <c r="C16" s="45"/>
      <c r="D16" s="45"/>
      <c r="F16" s="89" t="s">
        <v>105</v>
      </c>
      <c r="G16" s="60">
        <v>2.3948744537889362E-2</v>
      </c>
      <c r="H16" s="48"/>
      <c r="I16" s="48"/>
      <c r="J16" s="49"/>
      <c r="K16" s="54"/>
      <c r="L16" s="88" t="s">
        <v>106</v>
      </c>
      <c r="M16" s="60">
        <f>1-M15</f>
        <v>8.5712940958366679E-2</v>
      </c>
      <c r="N16" s="48"/>
      <c r="O16" s="48"/>
      <c r="P16" s="49"/>
    </row>
    <row r="17" spans="1:16" ht="16.5" thickBot="1">
      <c r="A17" s="45"/>
      <c r="B17" s="60">
        <v>1</v>
      </c>
      <c r="C17" s="45"/>
      <c r="D17" s="45"/>
      <c r="F17" s="90" t="s">
        <v>26</v>
      </c>
      <c r="G17" s="60">
        <f>SUM(G4:G16)</f>
        <v>0.99999999999999989</v>
      </c>
      <c r="H17" s="48"/>
      <c r="I17" s="48"/>
      <c r="J17" s="61">
        <f>SUM(J4:J16)</f>
        <v>4.8259658400347085</v>
      </c>
      <c r="K17" s="59"/>
      <c r="L17" s="90" t="s">
        <v>26</v>
      </c>
      <c r="M17" s="60">
        <f>SUM(M15:M16)</f>
        <v>1</v>
      </c>
      <c r="N17" s="48"/>
      <c r="O17" s="48"/>
      <c r="P17" s="61">
        <f>SUM(P4:P16)</f>
        <v>4.9684374206279616</v>
      </c>
    </row>
    <row r="18" spans="1:16" ht="16.5" thickBot="1">
      <c r="A18" s="55" t="s">
        <v>88</v>
      </c>
      <c r="D18" s="61">
        <f>SUM(D4:D14)</f>
        <v>4.9904051172707895</v>
      </c>
      <c r="G18" s="4"/>
    </row>
    <row r="19" spans="1:16">
      <c r="A19" s="68"/>
      <c r="B19" s="68"/>
      <c r="C19" s="68"/>
      <c r="D19" s="68"/>
      <c r="E19" s="68"/>
    </row>
    <row r="21" spans="1:16">
      <c r="P21" s="91"/>
    </row>
    <row r="22" spans="1:16">
      <c r="P22" s="91"/>
    </row>
    <row r="23" spans="1:16">
      <c r="P23" s="91"/>
    </row>
    <row r="24" spans="1:16">
      <c r="P24" s="91"/>
    </row>
    <row r="25" spans="1:16">
      <c r="P25" s="91"/>
    </row>
    <row r="26" spans="1:16" ht="15.75" customHeight="1">
      <c r="A26" s="67"/>
      <c r="B26" s="67" t="s">
        <v>114</v>
      </c>
      <c r="P26" s="91"/>
    </row>
    <row r="27" spans="1:16" ht="15.75">
      <c r="A27" s="67">
        <v>2018</v>
      </c>
      <c r="B27" s="74">
        <f>D18</f>
        <v>4.9904051172707895</v>
      </c>
      <c r="P27" s="91"/>
    </row>
    <row r="28" spans="1:16" ht="15.75">
      <c r="A28" s="67">
        <v>2017</v>
      </c>
      <c r="B28" s="74">
        <f>J17</f>
        <v>4.8259658400347085</v>
      </c>
      <c r="P28" s="91"/>
    </row>
    <row r="29" spans="1:16" ht="15.75">
      <c r="A29" s="67">
        <v>2016</v>
      </c>
      <c r="B29" s="74">
        <f>P17</f>
        <v>4.9684374206279616</v>
      </c>
      <c r="P29" s="91"/>
    </row>
    <row r="30" spans="1:16">
      <c r="P30" s="91"/>
    </row>
    <row r="31" spans="1:16">
      <c r="P31" s="91"/>
    </row>
    <row r="32" spans="1:16">
      <c r="P32" s="91"/>
    </row>
    <row r="33" spans="1:16">
      <c r="P33" s="91"/>
    </row>
    <row r="34" spans="1:16">
      <c r="P34" s="91"/>
    </row>
    <row r="35" spans="1:16">
      <c r="N35" s="91"/>
      <c r="P35" s="79"/>
    </row>
    <row r="36" spans="1:16">
      <c r="N36" s="91"/>
      <c r="P36" s="79"/>
    </row>
    <row r="37" spans="1:16">
      <c r="P37" s="79"/>
    </row>
    <row r="42" spans="1:16">
      <c r="A42" s="68"/>
      <c r="B42" s="68"/>
      <c r="C42" s="68"/>
      <c r="D42" s="68"/>
      <c r="E42" s="68"/>
      <c r="F42" s="66"/>
    </row>
    <row r="43" spans="1:16" ht="16.5" thickBot="1">
      <c r="B43" s="63">
        <v>2018</v>
      </c>
      <c r="C43" s="63">
        <v>2017</v>
      </c>
      <c r="D43" s="63">
        <v>2016</v>
      </c>
      <c r="F43" s="66"/>
    </row>
    <row r="44" spans="1:16" ht="15.75">
      <c r="A44" s="71" t="s">
        <v>100</v>
      </c>
      <c r="B44" s="80">
        <f>C4</f>
        <v>9.7014925373134331E-2</v>
      </c>
      <c r="C44" s="32">
        <f>H4</f>
        <v>0.10587038199570874</v>
      </c>
      <c r="D44" s="33">
        <f>N4</f>
        <v>8.5716458213837388E-2</v>
      </c>
      <c r="F44" s="66"/>
    </row>
    <row r="45" spans="1:16" ht="15.75">
      <c r="A45" s="31">
        <v>1</v>
      </c>
      <c r="B45" s="64">
        <f t="shared" ref="B45:B54" si="5">C5</f>
        <v>2.4520255863539443E-2</v>
      </c>
      <c r="C45" s="37">
        <f t="shared" ref="C45:C54" si="6">H5</f>
        <v>2.4963304271248175E-2</v>
      </c>
      <c r="D45" s="38">
        <f t="shared" ref="D45:D54" si="7">N5</f>
        <v>3.4247336748833117E-2</v>
      </c>
      <c r="F45" s="66"/>
      <c r="L45" s="66"/>
    </row>
    <row r="46" spans="1:16" ht="15.75">
      <c r="A46" s="31">
        <v>2</v>
      </c>
      <c r="B46" s="64">
        <f t="shared" si="5"/>
        <v>5.1172707889125799E-2</v>
      </c>
      <c r="C46" s="37">
        <f t="shared" si="6"/>
        <v>4.1563114360136613E-2</v>
      </c>
      <c r="D46" s="38">
        <f t="shared" si="7"/>
        <v>3.9580087326173491E-2</v>
      </c>
      <c r="F46" s="66"/>
      <c r="L46" s="66"/>
    </row>
    <row r="47" spans="1:16" ht="15.75">
      <c r="A47" s="31">
        <v>3</v>
      </c>
      <c r="B47" s="64">
        <f t="shared" si="5"/>
        <v>9.3816631130063971E-2</v>
      </c>
      <c r="C47" s="37">
        <f t="shared" si="6"/>
        <v>0.10812773450953964</v>
      </c>
      <c r="D47" s="38">
        <f t="shared" si="7"/>
        <v>9.2169178964826098E-2</v>
      </c>
      <c r="F47" s="66"/>
      <c r="L47" s="66"/>
      <c r="M47" s="31"/>
      <c r="N47" s="3"/>
      <c r="P47" s="3"/>
    </row>
    <row r="48" spans="1:16" ht="15.75">
      <c r="A48" s="31">
        <v>4</v>
      </c>
      <c r="B48" s="64">
        <f t="shared" si="5"/>
        <v>0.11727078891257996</v>
      </c>
      <c r="C48" s="37">
        <f t="shared" si="6"/>
        <v>0.13440229133526085</v>
      </c>
      <c r="D48" s="38">
        <f t="shared" si="7"/>
        <v>0.12338437265750207</v>
      </c>
      <c r="F48" s="66"/>
      <c r="L48" s="66"/>
      <c r="M48" s="31"/>
      <c r="N48" s="3"/>
      <c r="P48" s="3"/>
    </row>
    <row r="49" spans="1:16" ht="15.75">
      <c r="A49" s="31">
        <v>5</v>
      </c>
      <c r="B49" s="64">
        <f t="shared" si="5"/>
        <v>0.17910447761194029</v>
      </c>
      <c r="C49" s="37">
        <f t="shared" si="6"/>
        <v>0.15980394316791954</v>
      </c>
      <c r="D49" s="38">
        <f t="shared" si="7"/>
        <v>0.18261699379901741</v>
      </c>
      <c r="F49" s="66"/>
      <c r="L49" s="66"/>
      <c r="M49" s="31"/>
      <c r="N49" s="3"/>
      <c r="P49" s="3"/>
    </row>
    <row r="50" spans="1:16" ht="15.75">
      <c r="A50" s="31">
        <v>6</v>
      </c>
      <c r="B50" s="64">
        <f t="shared" si="5"/>
        <v>0.1257995735607676</v>
      </c>
      <c r="C50" s="37">
        <f t="shared" si="6"/>
        <v>0.15503902953209192</v>
      </c>
      <c r="D50" s="38">
        <f t="shared" si="7"/>
        <v>0.14821167872409216</v>
      </c>
      <c r="F50" s="66"/>
      <c r="L50" s="66"/>
      <c r="M50" s="31"/>
      <c r="N50" s="3"/>
      <c r="P50" s="3"/>
    </row>
    <row r="51" spans="1:16" ht="15.75">
      <c r="A51" s="31">
        <v>7</v>
      </c>
      <c r="B51" s="64">
        <f t="shared" si="5"/>
        <v>0.13326226012793177</v>
      </c>
      <c r="C51" s="37">
        <f t="shared" si="6"/>
        <v>0.11490374393220655</v>
      </c>
      <c r="D51" s="38">
        <f t="shared" si="7"/>
        <v>0.14308210362666013</v>
      </c>
      <c r="F51" s="66"/>
      <c r="L51" s="66"/>
      <c r="M51" s="31"/>
      <c r="N51" s="3"/>
      <c r="P51" s="3"/>
    </row>
    <row r="52" spans="1:16" ht="15.75">
      <c r="A52" s="31">
        <v>8</v>
      </c>
      <c r="B52" s="64">
        <f t="shared" si="5"/>
        <v>0.1023454157782516</v>
      </c>
      <c r="C52" s="37">
        <f t="shared" si="6"/>
        <v>9.9784124722781462E-2</v>
      </c>
      <c r="D52" s="38">
        <f t="shared" si="7"/>
        <v>9.8169941836508012E-2</v>
      </c>
      <c r="F52" s="66"/>
      <c r="L52" s="66"/>
      <c r="M52" s="31"/>
      <c r="N52" s="3"/>
      <c r="P52" s="3"/>
    </row>
    <row r="53" spans="1:16" ht="15.75">
      <c r="A53" s="31">
        <v>9</v>
      </c>
      <c r="B53" s="64">
        <f t="shared" si="5"/>
        <v>4.5842217484008539E-2</v>
      </c>
      <c r="C53" s="37">
        <f t="shared" si="6"/>
        <v>3.1392481897385062E-2</v>
      </c>
      <c r="D53" s="38">
        <f t="shared" si="7"/>
        <v>3.2522900741530678E-2</v>
      </c>
      <c r="F53" s="66"/>
      <c r="L53" s="66"/>
      <c r="M53" s="31"/>
      <c r="N53" s="3"/>
      <c r="P53" s="3"/>
    </row>
    <row r="54" spans="1:16" ht="16.5" thickBot="1">
      <c r="A54" s="71" t="s">
        <v>101</v>
      </c>
      <c r="B54" s="65">
        <f t="shared" si="5"/>
        <v>2.9850746268656712E-2</v>
      </c>
      <c r="C54" s="41">
        <f t="shared" si="6"/>
        <v>2.4149850275721262E-2</v>
      </c>
      <c r="D54" s="42">
        <f t="shared" si="7"/>
        <v>2.0298947361019389E-2</v>
      </c>
      <c r="F54" s="66"/>
      <c r="L54" s="66"/>
      <c r="M54" s="31"/>
      <c r="N54" s="3"/>
      <c r="P54" s="3"/>
    </row>
    <row r="55" spans="1:16" ht="15.75">
      <c r="F55" s="66"/>
      <c r="L55" s="66"/>
      <c r="M55" s="31"/>
      <c r="N55" s="3"/>
      <c r="P55" s="3"/>
    </row>
    <row r="56" spans="1:16" ht="15.75">
      <c r="C56" s="4">
        <f>B70/C53</f>
        <v>0.46029286992523882</v>
      </c>
      <c r="D56" s="4"/>
      <c r="F56" s="66"/>
      <c r="L56" s="66"/>
      <c r="M56" s="31"/>
      <c r="N56" s="3"/>
      <c r="P56" s="3"/>
    </row>
    <row r="57" spans="1:16" ht="15.75">
      <c r="C57" s="4">
        <f>B71/C54</f>
        <v>0.23606340941445803</v>
      </c>
      <c r="F57" s="66"/>
      <c r="L57" s="66"/>
      <c r="M57" s="31"/>
      <c r="N57" s="3"/>
      <c r="P57" s="3"/>
    </row>
    <row r="58" spans="1:16" ht="15.75">
      <c r="L58" s="66"/>
      <c r="M58" s="44"/>
      <c r="N58" s="3"/>
    </row>
    <row r="59" spans="1:16" ht="15.75">
      <c r="L59" s="66"/>
      <c r="M59" s="44"/>
      <c r="N59" s="3"/>
    </row>
    <row r="60" spans="1:16" ht="15.75">
      <c r="B60" s="63" t="s">
        <v>77</v>
      </c>
      <c r="C60" s="63" t="s">
        <v>78</v>
      </c>
      <c r="L60" s="66"/>
      <c r="N60" s="3"/>
    </row>
    <row r="61" spans="1:16" ht="15.75">
      <c r="A61" s="71" t="s">
        <v>100</v>
      </c>
      <c r="B61" s="4">
        <f>B44-C44</f>
        <v>-8.8554566225744064E-3</v>
      </c>
      <c r="C61" s="4">
        <f t="shared" ref="C61:C62" si="8">B44-D44</f>
        <v>1.1298467159296943E-2</v>
      </c>
    </row>
    <row r="62" spans="1:16" ht="15.75">
      <c r="A62" s="31">
        <v>1</v>
      </c>
      <c r="B62" s="4">
        <f t="shared" ref="B62:B71" si="9">B45-C45</f>
        <v>-4.430484077087328E-4</v>
      </c>
      <c r="C62" s="4">
        <f t="shared" si="8"/>
        <v>-9.7270808852936742E-3</v>
      </c>
    </row>
    <row r="63" spans="1:16" ht="15.75">
      <c r="A63" s="31">
        <v>2</v>
      </c>
      <c r="B63" s="4">
        <f t="shared" si="9"/>
        <v>9.6095935289891854E-3</v>
      </c>
      <c r="C63" s="4">
        <f>B46-D46</f>
        <v>1.1592620562952308E-2</v>
      </c>
      <c r="L63" s="66"/>
    </row>
    <row r="64" spans="1:16" ht="15.75">
      <c r="A64" s="31">
        <v>3</v>
      </c>
      <c r="B64" s="4">
        <f t="shared" si="9"/>
        <v>-1.4311103379475665E-2</v>
      </c>
      <c r="C64" s="4">
        <f t="shared" ref="C64:C71" si="10">B47-D47</f>
        <v>1.6474521652378726E-3</v>
      </c>
      <c r="L64" s="66"/>
    </row>
    <row r="65" spans="1:12" ht="15.75">
      <c r="A65" s="31">
        <v>4</v>
      </c>
      <c r="B65" s="4">
        <f t="shared" si="9"/>
        <v>-1.7131502422680897E-2</v>
      </c>
      <c r="C65" s="4">
        <f t="shared" si="10"/>
        <v>-6.1135837449221159E-3</v>
      </c>
      <c r="L65" s="66"/>
    </row>
    <row r="66" spans="1:12" ht="15.75">
      <c r="A66" s="31">
        <v>5</v>
      </c>
      <c r="B66" s="4">
        <f t="shared" si="9"/>
        <v>1.9300534444020745E-2</v>
      </c>
      <c r="C66" s="4">
        <f t="shared" si="10"/>
        <v>-3.5125161870771249E-3</v>
      </c>
      <c r="L66" s="66"/>
    </row>
    <row r="67" spans="1:12" ht="15.75">
      <c r="A67" s="31">
        <v>6</v>
      </c>
      <c r="B67" s="4">
        <f t="shared" si="9"/>
        <v>-2.9239455971324324E-2</v>
      </c>
      <c r="C67" s="4">
        <f t="shared" si="10"/>
        <v>-2.2412105163324564E-2</v>
      </c>
      <c r="L67" s="66"/>
    </row>
    <row r="68" spans="1:12" ht="15.75">
      <c r="A68" s="31">
        <v>7</v>
      </c>
      <c r="B68" s="4">
        <f t="shared" si="9"/>
        <v>1.8358516195725219E-2</v>
      </c>
      <c r="C68" s="4">
        <f t="shared" si="10"/>
        <v>-9.8198434987283589E-3</v>
      </c>
      <c r="L68" s="66"/>
    </row>
    <row r="69" spans="1:12" ht="15.75">
      <c r="A69" s="31">
        <v>8</v>
      </c>
      <c r="B69" s="4">
        <f t="shared" si="9"/>
        <v>2.5612910554701357E-3</v>
      </c>
      <c r="C69" s="4">
        <f t="shared" si="10"/>
        <v>4.1754739417435849E-3</v>
      </c>
      <c r="L69" s="66"/>
    </row>
    <row r="70" spans="1:12" ht="15.75">
      <c r="A70" s="31">
        <v>9</v>
      </c>
      <c r="B70" s="4">
        <f t="shared" si="9"/>
        <v>1.4449735586623477E-2</v>
      </c>
      <c r="C70" s="4">
        <f t="shared" si="10"/>
        <v>1.3319316742477862E-2</v>
      </c>
      <c r="L70" s="66"/>
    </row>
    <row r="71" spans="1:12" ht="15.75">
      <c r="A71" s="71" t="s">
        <v>101</v>
      </c>
      <c r="B71" s="4">
        <f t="shared" si="9"/>
        <v>5.7008959929354501E-3</v>
      </c>
      <c r="C71" s="4">
        <f t="shared" si="10"/>
        <v>9.5517989076373232E-3</v>
      </c>
    </row>
    <row r="77" spans="1:12" ht="15.75">
      <c r="A77" s="68"/>
      <c r="B77" s="124" t="s">
        <v>123</v>
      </c>
      <c r="C77" s="124"/>
      <c r="D77" s="124"/>
      <c r="E77" s="124"/>
    </row>
    <row r="78" spans="1:12" ht="79.5" thickBot="1">
      <c r="B78" s="98" t="s">
        <v>124</v>
      </c>
      <c r="C78" s="98" t="s">
        <v>125</v>
      </c>
      <c r="D78" s="98" t="s">
        <v>126</v>
      </c>
      <c r="E78" s="98" t="s">
        <v>127</v>
      </c>
    </row>
    <row r="79" spans="1:12" ht="15.75">
      <c r="A79" s="71" t="s">
        <v>100</v>
      </c>
      <c r="B79" s="102">
        <v>0</v>
      </c>
      <c r="C79" s="102">
        <v>1.1594202898550725E-2</v>
      </c>
      <c r="D79" s="102">
        <v>0.14553990610328638</v>
      </c>
      <c r="E79" s="102">
        <v>0.18213058419243985</v>
      </c>
    </row>
    <row r="80" spans="1:12" ht="15.75">
      <c r="A80" s="31">
        <v>1</v>
      </c>
      <c r="B80" s="103">
        <v>0</v>
      </c>
      <c r="C80" s="103">
        <v>0</v>
      </c>
      <c r="D80" s="103">
        <v>2.3474178403755864E-2</v>
      </c>
      <c r="E80" s="103">
        <v>5.8419243986254289E-2</v>
      </c>
    </row>
    <row r="81" spans="1:5" ht="15.75">
      <c r="A81" s="31">
        <v>2</v>
      </c>
      <c r="B81" s="103">
        <v>0</v>
      </c>
      <c r="C81" s="103">
        <v>2.8985507246376812E-3</v>
      </c>
      <c r="D81" s="103">
        <v>8.4507042253521125E-2</v>
      </c>
      <c r="E81" s="103">
        <v>9.9656357388316158E-2</v>
      </c>
    </row>
    <row r="82" spans="1:5" ht="15.75">
      <c r="A82" s="31">
        <v>3</v>
      </c>
      <c r="B82" s="103">
        <v>0</v>
      </c>
      <c r="C82" s="103">
        <v>1.4492753623188406E-2</v>
      </c>
      <c r="D82" s="103">
        <v>0.16901408450704225</v>
      </c>
      <c r="E82" s="103">
        <v>0.15807560137457044</v>
      </c>
    </row>
    <row r="83" spans="1:5" ht="15.75">
      <c r="A83" s="31">
        <v>4</v>
      </c>
      <c r="B83" s="103">
        <v>0</v>
      </c>
      <c r="C83" s="103">
        <v>2.8985507246376812E-2</v>
      </c>
      <c r="D83" s="103">
        <v>0.17370892018779344</v>
      </c>
      <c r="E83" s="103">
        <v>0.18900343642611683</v>
      </c>
    </row>
    <row r="84" spans="1:5" ht="15.75">
      <c r="A84" s="31">
        <v>5</v>
      </c>
      <c r="B84" s="103">
        <v>5.4545454545454543E-2</v>
      </c>
      <c r="C84" s="103">
        <v>0.14492753623188406</v>
      </c>
      <c r="D84" s="103">
        <v>0.20187793427230047</v>
      </c>
      <c r="E84" s="103">
        <v>0.20274914089347079</v>
      </c>
    </row>
    <row r="85" spans="1:5" ht="15.75">
      <c r="A85" s="31">
        <v>6</v>
      </c>
      <c r="B85" s="103">
        <v>0.10909090909090909</v>
      </c>
      <c r="C85" s="103">
        <v>0.17681159420289855</v>
      </c>
      <c r="D85" s="103">
        <v>0.12676056338028169</v>
      </c>
      <c r="E85" s="103">
        <v>6.8728522336769765E-2</v>
      </c>
    </row>
    <row r="86" spans="1:5" ht="15.75">
      <c r="A86" s="31">
        <v>7</v>
      </c>
      <c r="B86" s="103">
        <v>0.23636363636363636</v>
      </c>
      <c r="C86" s="103">
        <v>0.26376811594202898</v>
      </c>
      <c r="D86" s="103">
        <v>5.1643192488262907E-2</v>
      </c>
      <c r="E86" s="103">
        <v>2.7491408934707903E-2</v>
      </c>
    </row>
    <row r="87" spans="1:5" ht="15.75">
      <c r="A87" s="31">
        <v>8</v>
      </c>
      <c r="B87" s="103">
        <v>0.32727272727272727</v>
      </c>
      <c r="C87" s="103">
        <v>0.20579710144927535</v>
      </c>
      <c r="D87" s="103">
        <v>1.8779342723004695E-2</v>
      </c>
      <c r="E87" s="103">
        <v>1.0309278350515462E-2</v>
      </c>
    </row>
    <row r="88" spans="1:5" ht="15.75">
      <c r="A88" s="31">
        <v>9</v>
      </c>
      <c r="B88" s="103">
        <v>0.18181818181818182</v>
      </c>
      <c r="C88" s="103">
        <v>8.9855072463768129E-2</v>
      </c>
      <c r="D88" s="103">
        <v>4.6948356807511738E-3</v>
      </c>
      <c r="E88" s="103">
        <v>0</v>
      </c>
    </row>
    <row r="89" spans="1:5" ht="16.5" thickBot="1">
      <c r="A89" s="71" t="s">
        <v>101</v>
      </c>
      <c r="B89" s="104">
        <v>9.0909090909090912E-2</v>
      </c>
      <c r="C89" s="104">
        <v>6.0869565217391307E-2</v>
      </c>
      <c r="D89" s="104">
        <v>0</v>
      </c>
      <c r="E89" s="104">
        <v>3.4364261168384879E-3</v>
      </c>
    </row>
    <row r="91" spans="1:5" ht="15.75">
      <c r="B91" s="125" t="s">
        <v>128</v>
      </c>
      <c r="C91" s="125"/>
      <c r="D91" s="125"/>
      <c r="E91" s="125"/>
    </row>
    <row r="92" spans="1:5" ht="79.5" thickBot="1">
      <c r="B92" s="98" t="s">
        <v>124</v>
      </c>
      <c r="C92" s="98" t="s">
        <v>125</v>
      </c>
      <c r="D92" s="98" t="s">
        <v>126</v>
      </c>
      <c r="E92" s="98" t="s">
        <v>127</v>
      </c>
    </row>
    <row r="93" spans="1:5" ht="15.75">
      <c r="A93" s="31">
        <v>0</v>
      </c>
      <c r="B93" s="99">
        <f t="shared" ref="B93:E103" si="11">B79*$A93</f>
        <v>0</v>
      </c>
      <c r="C93" s="99">
        <f t="shared" si="11"/>
        <v>0</v>
      </c>
      <c r="D93" s="99">
        <f t="shared" si="11"/>
        <v>0</v>
      </c>
      <c r="E93" s="99">
        <f t="shared" si="11"/>
        <v>0</v>
      </c>
    </row>
    <row r="94" spans="1:5" ht="15.75">
      <c r="A94" s="31">
        <f>A93+1</f>
        <v>1</v>
      </c>
      <c r="B94" s="100">
        <f t="shared" si="11"/>
        <v>0</v>
      </c>
      <c r="C94" s="100">
        <f t="shared" si="11"/>
        <v>0</v>
      </c>
      <c r="D94" s="100">
        <f t="shared" si="11"/>
        <v>2.3474178403755864E-2</v>
      </c>
      <c r="E94" s="100">
        <f t="shared" si="11"/>
        <v>5.8419243986254289E-2</v>
      </c>
    </row>
    <row r="95" spans="1:5" ht="15.75">
      <c r="A95" s="31">
        <f t="shared" ref="A95:A103" si="12">A94+1</f>
        <v>2</v>
      </c>
      <c r="B95" s="100">
        <f t="shared" si="11"/>
        <v>0</v>
      </c>
      <c r="C95" s="100">
        <f t="shared" si="11"/>
        <v>5.7971014492753624E-3</v>
      </c>
      <c r="D95" s="100">
        <f t="shared" si="11"/>
        <v>0.16901408450704225</v>
      </c>
      <c r="E95" s="100">
        <f t="shared" si="11"/>
        <v>0.19931271477663232</v>
      </c>
    </row>
    <row r="96" spans="1:5" ht="15.75">
      <c r="A96" s="31">
        <f t="shared" si="12"/>
        <v>3</v>
      </c>
      <c r="B96" s="100">
        <f t="shared" si="11"/>
        <v>0</v>
      </c>
      <c r="C96" s="100">
        <f t="shared" si="11"/>
        <v>4.3478260869565216E-2</v>
      </c>
      <c r="D96" s="100">
        <f t="shared" si="11"/>
        <v>0.50704225352112675</v>
      </c>
      <c r="E96" s="100">
        <f t="shared" si="11"/>
        <v>0.47422680412371132</v>
      </c>
    </row>
    <row r="97" spans="1:5" ht="15.75">
      <c r="A97" s="31">
        <f t="shared" si="12"/>
        <v>4</v>
      </c>
      <c r="B97" s="100">
        <f t="shared" si="11"/>
        <v>0</v>
      </c>
      <c r="C97" s="100">
        <f t="shared" si="11"/>
        <v>0.11594202898550725</v>
      </c>
      <c r="D97" s="100">
        <f t="shared" si="11"/>
        <v>0.69483568075117375</v>
      </c>
      <c r="E97" s="100">
        <f t="shared" si="11"/>
        <v>0.75601374570446733</v>
      </c>
    </row>
    <row r="98" spans="1:5" ht="15.75">
      <c r="A98" s="31">
        <f t="shared" si="12"/>
        <v>5</v>
      </c>
      <c r="B98" s="100">
        <f t="shared" si="11"/>
        <v>0.27272727272727271</v>
      </c>
      <c r="C98" s="100">
        <f t="shared" si="11"/>
        <v>0.72463768115942029</v>
      </c>
      <c r="D98" s="100">
        <f t="shared" si="11"/>
        <v>1.0093896713615023</v>
      </c>
      <c r="E98" s="100">
        <f t="shared" si="11"/>
        <v>1.0137457044673539</v>
      </c>
    </row>
    <row r="99" spans="1:5" ht="15.75">
      <c r="A99" s="31">
        <f t="shared" si="12"/>
        <v>6</v>
      </c>
      <c r="B99" s="100">
        <f t="shared" si="11"/>
        <v>0.65454545454545454</v>
      </c>
      <c r="C99" s="100">
        <f t="shared" si="11"/>
        <v>1.0608695652173914</v>
      </c>
      <c r="D99" s="100">
        <f t="shared" si="11"/>
        <v>0.76056338028169013</v>
      </c>
      <c r="E99" s="100">
        <f t="shared" si="11"/>
        <v>0.41237113402061859</v>
      </c>
    </row>
    <row r="100" spans="1:5" ht="15.75">
      <c r="A100" s="31">
        <f t="shared" si="12"/>
        <v>7</v>
      </c>
      <c r="B100" s="100">
        <f t="shared" si="11"/>
        <v>1.6545454545454545</v>
      </c>
      <c r="C100" s="100">
        <f t="shared" si="11"/>
        <v>1.8463768115942027</v>
      </c>
      <c r="D100" s="100">
        <f t="shared" si="11"/>
        <v>0.36150234741784038</v>
      </c>
      <c r="E100" s="100">
        <f t="shared" si="11"/>
        <v>0.19243986254295531</v>
      </c>
    </row>
    <row r="101" spans="1:5" ht="15.75">
      <c r="A101" s="31">
        <f t="shared" si="12"/>
        <v>8</v>
      </c>
      <c r="B101" s="100">
        <f t="shared" si="11"/>
        <v>2.6181818181818182</v>
      </c>
      <c r="C101" s="100">
        <f t="shared" si="11"/>
        <v>1.6463768115942028</v>
      </c>
      <c r="D101" s="100">
        <f t="shared" si="11"/>
        <v>0.15023474178403756</v>
      </c>
      <c r="E101" s="100">
        <f t="shared" si="11"/>
        <v>8.2474226804123696E-2</v>
      </c>
    </row>
    <row r="102" spans="1:5" ht="15.75">
      <c r="A102" s="31">
        <f t="shared" si="12"/>
        <v>9</v>
      </c>
      <c r="B102" s="100">
        <f t="shared" si="11"/>
        <v>1.6363636363636365</v>
      </c>
      <c r="C102" s="100">
        <f t="shared" si="11"/>
        <v>0.80869565217391315</v>
      </c>
      <c r="D102" s="100">
        <f t="shared" si="11"/>
        <v>4.2253521126760563E-2</v>
      </c>
      <c r="E102" s="100">
        <f t="shared" si="11"/>
        <v>0</v>
      </c>
    </row>
    <row r="103" spans="1:5" ht="16.5" thickBot="1">
      <c r="A103" s="31">
        <f t="shared" si="12"/>
        <v>10</v>
      </c>
      <c r="B103" s="101">
        <f t="shared" si="11"/>
        <v>0.90909090909090917</v>
      </c>
      <c r="C103" s="101">
        <f t="shared" si="11"/>
        <v>0.60869565217391308</v>
      </c>
      <c r="D103" s="101">
        <f t="shared" si="11"/>
        <v>0</v>
      </c>
      <c r="E103" s="101">
        <f t="shared" si="11"/>
        <v>3.4364261168384883E-2</v>
      </c>
    </row>
    <row r="104" spans="1:5" ht="15.75">
      <c r="A104" s="31"/>
      <c r="B104" s="97"/>
      <c r="C104" s="97"/>
      <c r="D104" s="97"/>
      <c r="E104" s="97"/>
    </row>
    <row r="105" spans="1:5" ht="15.75">
      <c r="A105" s="31" t="s">
        <v>129</v>
      </c>
      <c r="B105" s="97">
        <f>SUM(B93:B104)</f>
        <v>7.745454545454546</v>
      </c>
      <c r="C105" s="97">
        <f t="shared" ref="C105:E105" si="13">SUM(C93:C104)</f>
        <v>6.8608695652173912</v>
      </c>
      <c r="D105" s="97">
        <f t="shared" si="13"/>
        <v>3.7183098591549295</v>
      </c>
      <c r="E105" s="97">
        <f t="shared" si="13"/>
        <v>3.2233676975945014</v>
      </c>
    </row>
    <row r="106" spans="1:5" ht="15.75">
      <c r="A106" s="71"/>
      <c r="B106" s="4"/>
      <c r="C106" s="4"/>
    </row>
    <row r="109" spans="1:5" ht="15.75">
      <c r="B109" s="124" t="s">
        <v>123</v>
      </c>
      <c r="C109" s="124"/>
      <c r="D109" s="124"/>
      <c r="E109" s="124"/>
    </row>
    <row r="110" spans="1:5" ht="78.75">
      <c r="B110" s="98" t="s">
        <v>124</v>
      </c>
      <c r="C110" s="98" t="s">
        <v>125</v>
      </c>
      <c r="D110" s="98" t="s">
        <v>126</v>
      </c>
      <c r="E110" s="98" t="s">
        <v>127</v>
      </c>
    </row>
    <row r="111" spans="1:5" ht="15.75">
      <c r="B111" s="97">
        <f>B105</f>
        <v>7.745454545454546</v>
      </c>
      <c r="C111" s="97">
        <f t="shared" ref="C111:E111" si="14">C105</f>
        <v>6.8608695652173912</v>
      </c>
      <c r="D111" s="97">
        <f t="shared" si="14"/>
        <v>3.7183098591549295</v>
      </c>
      <c r="E111" s="97">
        <f t="shared" si="14"/>
        <v>3.2233676975945014</v>
      </c>
    </row>
  </sheetData>
  <mergeCells count="12">
    <mergeCell ref="M1:P1"/>
    <mergeCell ref="B2:B3"/>
    <mergeCell ref="D2:D3"/>
    <mergeCell ref="G2:G3"/>
    <mergeCell ref="J2:J3"/>
    <mergeCell ref="M2:M3"/>
    <mergeCell ref="P2:P3"/>
    <mergeCell ref="B77:E77"/>
    <mergeCell ref="B91:E91"/>
    <mergeCell ref="B109:E109"/>
    <mergeCell ref="B1:D1"/>
    <mergeCell ref="G1:J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AA204-91A0-4B94-980C-306674D654C5}">
  <dimension ref="A1:C70"/>
  <sheetViews>
    <sheetView workbookViewId="0">
      <selection activeCell="C35" sqref="C35"/>
    </sheetView>
  </sheetViews>
  <sheetFormatPr baseColWidth="10" defaultRowHeight="15"/>
  <cols>
    <col min="1" max="1" width="29" customWidth="1"/>
    <col min="2" max="3" width="11.42578125" style="22"/>
  </cols>
  <sheetData>
    <row r="1" spans="1:3" ht="48">
      <c r="A1" s="16"/>
      <c r="B1" s="17" t="s">
        <v>107</v>
      </c>
      <c r="C1" s="17"/>
    </row>
    <row r="2" spans="1:3">
      <c r="A2" s="16"/>
      <c r="B2" s="18"/>
      <c r="C2" s="18"/>
    </row>
    <row r="3" spans="1:3">
      <c r="A3" s="19" t="s">
        <v>108</v>
      </c>
      <c r="B3" s="78">
        <f>'P18_Calific. Presidenta'!D18</f>
        <v>4.9904051172707895</v>
      </c>
      <c r="C3" s="20"/>
    </row>
    <row r="4" spans="1:3">
      <c r="A4" s="16"/>
      <c r="B4" s="20"/>
      <c r="C4" s="20"/>
    </row>
    <row r="5" spans="1:3">
      <c r="A5" s="19" t="s">
        <v>115</v>
      </c>
      <c r="B5" s="20"/>
      <c r="C5" s="20"/>
    </row>
    <row r="6" spans="1:3">
      <c r="A6" s="21" t="s">
        <v>28</v>
      </c>
      <c r="B6" s="76">
        <v>6.3142857142857149</v>
      </c>
      <c r="C6" s="76">
        <f>B3</f>
        <v>4.9904051172707895</v>
      </c>
    </row>
    <row r="7" spans="1:3">
      <c r="A7" s="21" t="s">
        <v>29</v>
      </c>
      <c r="B7" s="76">
        <v>5.0255319148936159</v>
      </c>
      <c r="C7" s="76">
        <f>C6</f>
        <v>4.9904051172707895</v>
      </c>
    </row>
    <row r="8" spans="1:3">
      <c r="A8" s="21" t="s">
        <v>30</v>
      </c>
      <c r="B8" s="76">
        <v>5.2684824902723744</v>
      </c>
      <c r="C8" s="76">
        <f t="shared" ref="C8:C28" si="0">C7</f>
        <v>4.9904051172707895</v>
      </c>
    </row>
    <row r="9" spans="1:3">
      <c r="A9" s="21" t="s">
        <v>31</v>
      </c>
      <c r="B9" s="76">
        <v>4.9159663865546221</v>
      </c>
      <c r="C9" s="76">
        <f t="shared" si="0"/>
        <v>4.9904051172707895</v>
      </c>
    </row>
    <row r="10" spans="1:3">
      <c r="A10" s="16" t="s">
        <v>32</v>
      </c>
      <c r="B10" s="76">
        <v>4.0450450450450459</v>
      </c>
      <c r="C10" s="76">
        <f t="shared" si="0"/>
        <v>4.9904051172707895</v>
      </c>
    </row>
    <row r="11" spans="1:3">
      <c r="A11" s="16"/>
      <c r="B11" s="75"/>
      <c r="C11" s="76">
        <f t="shared" si="0"/>
        <v>4.9904051172707895</v>
      </c>
    </row>
    <row r="12" spans="1:3">
      <c r="A12" s="19" t="s">
        <v>116</v>
      </c>
      <c r="B12" s="75"/>
      <c r="C12" s="76">
        <f t="shared" si="0"/>
        <v>4.9904051172707895</v>
      </c>
    </row>
    <row r="13" spans="1:3" ht="24">
      <c r="A13" s="21" t="s">
        <v>54</v>
      </c>
      <c r="B13" s="76">
        <v>5.4782608695652177</v>
      </c>
      <c r="C13" s="76">
        <f t="shared" si="0"/>
        <v>4.9904051172707895</v>
      </c>
    </row>
    <row r="14" spans="1:3">
      <c r="A14" s="21" t="s">
        <v>55</v>
      </c>
      <c r="B14" s="76">
        <v>4.8450184501845017</v>
      </c>
      <c r="C14" s="76">
        <f t="shared" si="0"/>
        <v>4.9904051172707895</v>
      </c>
    </row>
    <row r="15" spans="1:3">
      <c r="A15" s="21" t="s">
        <v>56</v>
      </c>
      <c r="B15" s="76">
        <v>5.2133333333333329</v>
      </c>
      <c r="C15" s="76">
        <f t="shared" si="0"/>
        <v>4.9904051172707895</v>
      </c>
    </row>
    <row r="16" spans="1:3">
      <c r="A16" s="21" t="s">
        <v>48</v>
      </c>
      <c r="B16" s="76">
        <v>4.8938053097345122</v>
      </c>
      <c r="C16" s="76">
        <f t="shared" si="0"/>
        <v>4.9904051172707895</v>
      </c>
    </row>
    <row r="17" spans="1:3">
      <c r="A17" s="21"/>
      <c r="B17" s="76"/>
      <c r="C17" s="76">
        <f t="shared" si="0"/>
        <v>4.9904051172707895</v>
      </c>
    </row>
    <row r="18" spans="1:3">
      <c r="A18" s="19" t="s">
        <v>117</v>
      </c>
      <c r="C18" s="76">
        <f t="shared" si="0"/>
        <v>4.9904051172707895</v>
      </c>
    </row>
    <row r="19" spans="1:3">
      <c r="A19" s="21" t="s">
        <v>64</v>
      </c>
      <c r="B19" s="76">
        <v>5.0105263157894733</v>
      </c>
      <c r="C19" s="76">
        <f t="shared" si="0"/>
        <v>4.9904051172707895</v>
      </c>
    </row>
    <row r="20" spans="1:3">
      <c r="A20" s="21" t="s">
        <v>65</v>
      </c>
      <c r="B20" s="76">
        <v>4.945564516129032</v>
      </c>
      <c r="C20" s="76">
        <f t="shared" si="0"/>
        <v>4.9904051172707895</v>
      </c>
    </row>
    <row r="21" spans="1:3">
      <c r="A21" s="21" t="s">
        <v>66</v>
      </c>
      <c r="B21" s="76">
        <v>4.2372881355932197</v>
      </c>
      <c r="C21" s="76">
        <f t="shared" si="0"/>
        <v>4.9904051172707895</v>
      </c>
    </row>
    <row r="22" spans="1:3">
      <c r="A22" s="21" t="s">
        <v>67</v>
      </c>
      <c r="B22" s="76">
        <v>5.2980769230769234</v>
      </c>
      <c r="C22" s="76">
        <f t="shared" si="0"/>
        <v>4.9904051172707895</v>
      </c>
    </row>
    <row r="23" spans="1:3">
      <c r="A23" s="21" t="s">
        <v>68</v>
      </c>
      <c r="B23" s="76">
        <v>5.0638297872340425</v>
      </c>
      <c r="C23" s="76">
        <f t="shared" si="0"/>
        <v>4.9904051172707895</v>
      </c>
    </row>
    <row r="24" spans="1:3">
      <c r="A24" s="21" t="s">
        <v>69</v>
      </c>
      <c r="B24" s="76">
        <v>4.9666666666666659</v>
      </c>
      <c r="C24" s="76">
        <f t="shared" si="0"/>
        <v>4.9904051172707895</v>
      </c>
    </row>
    <row r="25" spans="1:3">
      <c r="C25" s="76">
        <f t="shared" si="0"/>
        <v>4.9904051172707895</v>
      </c>
    </row>
    <row r="26" spans="1:3">
      <c r="A26" s="19" t="s">
        <v>118</v>
      </c>
      <c r="C26" s="76">
        <f t="shared" si="0"/>
        <v>4.9904051172707895</v>
      </c>
    </row>
    <row r="27" spans="1:3">
      <c r="A27" s="21" t="s">
        <v>40</v>
      </c>
      <c r="B27" s="76">
        <v>5.0371179039301301</v>
      </c>
      <c r="C27" s="76">
        <f t="shared" si="0"/>
        <v>4.9904051172707895</v>
      </c>
    </row>
    <row r="28" spans="1:3">
      <c r="A28" s="21" t="s">
        <v>41</v>
      </c>
      <c r="B28" s="76">
        <v>4.9458333333333337</v>
      </c>
      <c r="C28" s="76">
        <f t="shared" si="0"/>
        <v>4.9904051172707895</v>
      </c>
    </row>
    <row r="29" spans="1:3">
      <c r="C29" s="76"/>
    </row>
    <row r="30" spans="1:3">
      <c r="C30" s="76"/>
    </row>
    <row r="31" spans="1:3">
      <c r="C31" s="76"/>
    </row>
    <row r="32" spans="1:3">
      <c r="C32" s="76"/>
    </row>
    <row r="33" spans="1:3">
      <c r="C33" s="76"/>
    </row>
    <row r="34" spans="1:3">
      <c r="A34" s="19"/>
      <c r="B34" s="75"/>
      <c r="C34" s="76"/>
    </row>
    <row r="35" spans="1:3">
      <c r="A35" s="21"/>
      <c r="B35" s="76"/>
      <c r="C35" s="76"/>
    </row>
    <row r="36" spans="1:3">
      <c r="A36" s="21"/>
      <c r="B36" s="76"/>
      <c r="C36" s="76"/>
    </row>
    <row r="37" spans="1:3">
      <c r="A37" s="21"/>
      <c r="B37" s="76"/>
      <c r="C37" s="76"/>
    </row>
    <row r="38" spans="1:3">
      <c r="C38" s="76"/>
    </row>
    <row r="39" spans="1:3">
      <c r="A39" s="19"/>
      <c r="C39" s="76"/>
    </row>
    <row r="40" spans="1:3">
      <c r="A40" s="21"/>
      <c r="B40" s="76"/>
      <c r="C40" s="76"/>
    </row>
    <row r="41" spans="1:3">
      <c r="A41" s="21"/>
      <c r="B41" s="76"/>
      <c r="C41" s="76"/>
    </row>
    <row r="42" spans="1:3">
      <c r="A42" s="21"/>
      <c r="B42" s="76"/>
      <c r="C42" s="76"/>
    </row>
    <row r="43" spans="1:3">
      <c r="A43" s="21"/>
      <c r="B43" s="76"/>
      <c r="C43" s="76"/>
    </row>
    <row r="44" spans="1:3">
      <c r="C44" s="75"/>
    </row>
    <row r="45" spans="1:3">
      <c r="B45" s="75"/>
      <c r="C45" s="75"/>
    </row>
    <row r="46" spans="1:3">
      <c r="B46" s="76"/>
      <c r="C46" s="20"/>
    </row>
    <row r="47" spans="1:3">
      <c r="B47" s="76"/>
      <c r="C47" s="20"/>
    </row>
    <row r="48" spans="1:3">
      <c r="B48" s="76"/>
      <c r="C48" s="20"/>
    </row>
    <row r="49" spans="1:3">
      <c r="B49" s="76"/>
      <c r="C49" s="20"/>
    </row>
    <row r="50" spans="1:3">
      <c r="A50" s="16"/>
      <c r="B50" s="75"/>
      <c r="C50" s="20"/>
    </row>
    <row r="51" spans="1:3">
      <c r="A51" s="16"/>
      <c r="B51" s="75"/>
      <c r="C51" s="20"/>
    </row>
    <row r="52" spans="1:3">
      <c r="C52" s="20"/>
    </row>
    <row r="57" spans="1:3">
      <c r="B57" s="77"/>
    </row>
    <row r="62" spans="1:3">
      <c r="A62" s="21"/>
      <c r="B62" s="75"/>
    </row>
    <row r="63" spans="1:3">
      <c r="A63" s="19"/>
      <c r="B63" s="75"/>
    </row>
    <row r="64" spans="1:3">
      <c r="A64" s="21"/>
      <c r="B64" s="76"/>
    </row>
    <row r="65" spans="1:2">
      <c r="A65" s="21"/>
      <c r="B65" s="76"/>
    </row>
    <row r="66" spans="1:2">
      <c r="A66" s="19"/>
      <c r="B66" s="75"/>
    </row>
    <row r="67" spans="1:2">
      <c r="A67" s="19"/>
      <c r="B67" s="75"/>
    </row>
    <row r="68" spans="1:2">
      <c r="A68" s="21"/>
      <c r="B68" s="76"/>
    </row>
    <row r="69" spans="1:2">
      <c r="A69" s="21"/>
      <c r="B69" s="76"/>
    </row>
    <row r="70" spans="1:2">
      <c r="A70" s="21"/>
      <c r="B70" s="76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297E9-5E52-449C-93CF-A6F7C63BA687}">
  <dimension ref="A1:P84"/>
  <sheetViews>
    <sheetView topLeftCell="A15" workbookViewId="0">
      <selection activeCell="G91" sqref="G91"/>
    </sheetView>
  </sheetViews>
  <sheetFormatPr baseColWidth="10" defaultRowHeight="15"/>
  <cols>
    <col min="1" max="1" width="25.7109375" customWidth="1"/>
    <col min="2" max="2" width="14.5703125" customWidth="1"/>
    <col min="3" max="3" width="15.7109375" customWidth="1"/>
    <col min="4" max="4" width="22.42578125" customWidth="1"/>
    <col min="6" max="6" width="25.28515625" customWidth="1"/>
    <col min="7" max="7" width="15.7109375" customWidth="1"/>
    <col min="8" max="8" width="15.42578125" customWidth="1"/>
    <col min="9" max="9" width="6.7109375" hidden="1" customWidth="1"/>
    <col min="10" max="10" width="20.7109375" customWidth="1"/>
    <col min="11" max="11" width="20.7109375" style="62" customWidth="1"/>
    <col min="12" max="12" width="25.42578125" style="62" customWidth="1"/>
    <col min="13" max="14" width="15.7109375" customWidth="1"/>
    <col min="15" max="15" width="4.5703125" hidden="1" customWidth="1"/>
    <col min="16" max="16" width="20.7109375" customWidth="1"/>
  </cols>
  <sheetData>
    <row r="1" spans="1:4" ht="21.75" thickBot="1">
      <c r="B1" s="111">
        <v>2018</v>
      </c>
      <c r="C1" s="112"/>
      <c r="D1" s="113"/>
    </row>
    <row r="2" spans="1:4" ht="15.75" customHeight="1">
      <c r="B2" s="114" t="s">
        <v>79</v>
      </c>
      <c r="C2" s="72" t="s">
        <v>80</v>
      </c>
      <c r="D2" s="127" t="s">
        <v>119</v>
      </c>
    </row>
    <row r="3" spans="1:4" ht="32.25" thickBot="1">
      <c r="B3" s="126"/>
      <c r="C3" s="84" t="s">
        <v>82</v>
      </c>
      <c r="D3" s="128"/>
    </row>
    <row r="4" spans="1:4" ht="15.75">
      <c r="A4" s="71" t="s">
        <v>100</v>
      </c>
      <c r="B4" s="80">
        <v>0.10575916230366492</v>
      </c>
      <c r="C4" s="32">
        <v>0.11014176663031625</v>
      </c>
      <c r="D4" s="81">
        <f>C4*0</f>
        <v>0</v>
      </c>
    </row>
    <row r="5" spans="1:4" ht="15.75">
      <c r="A5" s="67">
        <v>1</v>
      </c>
      <c r="B5" s="64">
        <v>2.1989528795811519E-2</v>
      </c>
      <c r="C5" s="37">
        <v>2.2900763358778622E-2</v>
      </c>
      <c r="D5" s="82">
        <f>A5*C5</f>
        <v>2.2900763358778622E-2</v>
      </c>
    </row>
    <row r="6" spans="1:4" ht="15.75">
      <c r="A6" s="67">
        <v>2</v>
      </c>
      <c r="B6" s="64">
        <v>9.1099476439790592E-2</v>
      </c>
      <c r="C6" s="37">
        <v>9.4874591057797164E-2</v>
      </c>
      <c r="D6" s="82">
        <f t="shared" ref="D6:D13" si="0">A6*C6</f>
        <v>0.18974918211559433</v>
      </c>
    </row>
    <row r="7" spans="1:4" ht="15.75">
      <c r="A7" s="67">
        <v>3</v>
      </c>
      <c r="B7" s="64">
        <v>0.14136125654450263</v>
      </c>
      <c r="C7" s="37">
        <v>0.14721919302071973</v>
      </c>
      <c r="D7" s="82">
        <f t="shared" si="0"/>
        <v>0.44165757906215919</v>
      </c>
    </row>
    <row r="8" spans="1:4" ht="15.75">
      <c r="A8" s="67">
        <v>4</v>
      </c>
      <c r="B8" s="64">
        <v>0.18010471204188483</v>
      </c>
      <c r="C8" s="37">
        <v>0.18756815703380589</v>
      </c>
      <c r="D8" s="82">
        <f t="shared" si="0"/>
        <v>0.75027262813522355</v>
      </c>
    </row>
    <row r="9" spans="1:4" ht="15.75">
      <c r="A9" s="67">
        <v>5</v>
      </c>
      <c r="B9" s="64">
        <v>0.23979057591623035</v>
      </c>
      <c r="C9" s="37">
        <v>0.24972737186477645</v>
      </c>
      <c r="D9" s="82">
        <f t="shared" si="0"/>
        <v>1.2486368593238821</v>
      </c>
    </row>
    <row r="10" spans="1:4" ht="15.75">
      <c r="A10" s="67">
        <v>6</v>
      </c>
      <c r="B10" s="64">
        <v>9.3193717277486918E-2</v>
      </c>
      <c r="C10" s="37">
        <v>9.7055616139585604E-2</v>
      </c>
      <c r="D10" s="82">
        <f t="shared" si="0"/>
        <v>0.58233369683751368</v>
      </c>
    </row>
    <row r="11" spans="1:4" ht="15.75">
      <c r="A11" s="67">
        <v>7</v>
      </c>
      <c r="B11" s="64">
        <v>5.0261780104712044E-2</v>
      </c>
      <c r="C11" s="37">
        <v>5.2344601962922573E-2</v>
      </c>
      <c r="D11" s="82">
        <f t="shared" si="0"/>
        <v>0.36641221374045801</v>
      </c>
    </row>
    <row r="12" spans="1:4" ht="15.75">
      <c r="A12" s="67">
        <v>8</v>
      </c>
      <c r="B12" s="64">
        <v>2.5130890052356022E-2</v>
      </c>
      <c r="C12" s="37">
        <v>2.6172300981461286E-2</v>
      </c>
      <c r="D12" s="82">
        <f t="shared" si="0"/>
        <v>0.20937840785169029</v>
      </c>
    </row>
    <row r="13" spans="1:4" ht="15.75">
      <c r="A13" s="67">
        <v>9</v>
      </c>
      <c r="B13" s="64">
        <v>2.0942408376963353E-3</v>
      </c>
      <c r="C13" s="37">
        <v>2.1810250817884407E-3</v>
      </c>
      <c r="D13" s="82">
        <f t="shared" si="0"/>
        <v>1.9629225736095966E-2</v>
      </c>
    </row>
    <row r="14" spans="1:4" ht="16.5" thickBot="1">
      <c r="A14" s="71" t="s">
        <v>101</v>
      </c>
      <c r="B14" s="64">
        <v>9.4240837696335077E-3</v>
      </c>
      <c r="C14" s="41">
        <v>9.8146128680479828E-3</v>
      </c>
      <c r="D14" s="83">
        <f>C14*10</f>
        <v>9.8146128680479824E-2</v>
      </c>
    </row>
    <row r="15" spans="1:4" ht="15.75">
      <c r="A15" s="70" t="s">
        <v>85</v>
      </c>
      <c r="B15" s="32">
        <v>3.4554973821989528E-2</v>
      </c>
      <c r="C15" s="45"/>
      <c r="D15" s="45"/>
    </row>
    <row r="16" spans="1:4" ht="16.5" thickBot="1">
      <c r="A16" s="70" t="s">
        <v>86</v>
      </c>
      <c r="B16" s="41">
        <v>5.235602094240838E-3</v>
      </c>
      <c r="C16" s="45"/>
      <c r="D16" s="45"/>
    </row>
    <row r="17" spans="1:16" ht="16.5" thickBot="1">
      <c r="A17" s="45"/>
      <c r="B17" s="41">
        <f>SUM(B4:B16)</f>
        <v>1.0000000000000002</v>
      </c>
      <c r="C17" s="45"/>
      <c r="D17" s="45"/>
    </row>
    <row r="18" spans="1:16" ht="16.5" thickBot="1">
      <c r="A18" s="55" t="s">
        <v>88</v>
      </c>
      <c r="D18" s="61">
        <f>SUM(D4:D14)</f>
        <v>3.9291166848418762</v>
      </c>
      <c r="G18" s="4"/>
    </row>
    <row r="19" spans="1:16">
      <c r="A19" s="68"/>
      <c r="B19" s="68"/>
      <c r="C19" s="68"/>
      <c r="D19" s="68"/>
      <c r="E19" s="68"/>
    </row>
    <row r="22" spans="1:16">
      <c r="P22" s="79"/>
    </row>
    <row r="23" spans="1:16">
      <c r="P23" s="79"/>
    </row>
    <row r="24" spans="1:16">
      <c r="P24" s="79"/>
    </row>
    <row r="25" spans="1:16">
      <c r="P25" s="79"/>
    </row>
    <row r="26" spans="1:16" ht="15.75" customHeight="1">
      <c r="A26" s="67"/>
      <c r="B26" s="67" t="s">
        <v>91</v>
      </c>
      <c r="P26" s="79"/>
    </row>
    <row r="27" spans="1:16" ht="15.75">
      <c r="A27" s="67" t="s">
        <v>120</v>
      </c>
      <c r="B27" s="74">
        <f>'P17_Calific. Gob. Navarra'!B27</f>
        <v>4.968152866242038</v>
      </c>
      <c r="P27" s="79"/>
    </row>
    <row r="28" spans="1:16" ht="15.75">
      <c r="A28" s="67" t="s">
        <v>121</v>
      </c>
      <c r="B28" s="74">
        <f>'P18_Calific. Presidenta'!D18</f>
        <v>4.9904051172707895</v>
      </c>
      <c r="P28" s="79"/>
    </row>
    <row r="29" spans="1:16" ht="15.75">
      <c r="A29" s="67" t="s">
        <v>122</v>
      </c>
      <c r="B29" s="74">
        <f>D18</f>
        <v>3.9291166848418762</v>
      </c>
      <c r="P29" s="79"/>
    </row>
    <row r="30" spans="1:16">
      <c r="P30" s="79"/>
    </row>
    <row r="31" spans="1:16">
      <c r="P31" s="79"/>
    </row>
    <row r="32" spans="1:16">
      <c r="P32" s="79"/>
    </row>
    <row r="33" spans="1:16">
      <c r="P33" s="79"/>
    </row>
    <row r="34" spans="1:16">
      <c r="P34" s="79"/>
    </row>
    <row r="35" spans="1:16">
      <c r="P35" s="79"/>
    </row>
    <row r="36" spans="1:16">
      <c r="P36" s="79"/>
    </row>
    <row r="37" spans="1:16">
      <c r="P37" s="79"/>
    </row>
    <row r="42" spans="1:16" ht="45" customHeight="1">
      <c r="A42" s="68"/>
      <c r="B42" s="124" t="s">
        <v>123</v>
      </c>
      <c r="C42" s="124"/>
      <c r="D42" s="124"/>
      <c r="E42" s="124"/>
      <c r="F42" s="66"/>
    </row>
    <row r="43" spans="1:16" ht="63" customHeight="1" thickBot="1">
      <c r="B43" s="98" t="s">
        <v>124</v>
      </c>
      <c r="C43" s="98" t="s">
        <v>125</v>
      </c>
      <c r="D43" s="98" t="s">
        <v>126</v>
      </c>
      <c r="E43" s="98" t="s">
        <v>127</v>
      </c>
      <c r="F43" s="66"/>
    </row>
    <row r="44" spans="1:16" ht="15.75">
      <c r="A44" s="71" t="s">
        <v>100</v>
      </c>
      <c r="B44" s="92">
        <v>0.18867924528301888</v>
      </c>
      <c r="C44" s="92">
        <v>0.16959064327485379</v>
      </c>
      <c r="D44" s="92">
        <v>4.3062200956937795E-2</v>
      </c>
      <c r="E44" s="92">
        <v>7.7738515901060068E-2</v>
      </c>
      <c r="F44" s="66"/>
    </row>
    <row r="45" spans="1:16" ht="15.75">
      <c r="A45" s="31">
        <v>1</v>
      </c>
      <c r="B45" s="93">
        <v>1.8867924528301886E-2</v>
      </c>
      <c r="C45" s="93">
        <v>4.6783625730994149E-2</v>
      </c>
      <c r="D45" s="96">
        <v>9.5693779904306216E-3</v>
      </c>
      <c r="E45" s="96">
        <v>3.5335689045936395E-3</v>
      </c>
      <c r="F45" s="66"/>
      <c r="L45" s="66"/>
    </row>
    <row r="46" spans="1:16" ht="15.75">
      <c r="A46" s="31">
        <v>2</v>
      </c>
      <c r="B46" s="93">
        <v>0.11320754716981134</v>
      </c>
      <c r="C46" s="93">
        <v>0.13742690058479531</v>
      </c>
      <c r="D46" s="93">
        <v>6.6985645933014357E-2</v>
      </c>
      <c r="E46" s="93">
        <v>6.0070671378091876E-2</v>
      </c>
      <c r="F46" s="66"/>
      <c r="L46" s="66"/>
    </row>
    <row r="47" spans="1:16" ht="15.75">
      <c r="A47" s="31">
        <v>3</v>
      </c>
      <c r="B47" s="93">
        <v>0.169811320754717</v>
      </c>
      <c r="C47" s="93">
        <v>0.16666666666666663</v>
      </c>
      <c r="D47" s="93">
        <v>0.15311004784688995</v>
      </c>
      <c r="E47" s="93">
        <v>0.12720848056537101</v>
      </c>
      <c r="F47" s="66"/>
      <c r="L47" s="66"/>
      <c r="M47" s="31"/>
      <c r="N47" s="3"/>
      <c r="P47" s="3"/>
    </row>
    <row r="48" spans="1:16" ht="15.75">
      <c r="A48" s="31">
        <v>4</v>
      </c>
      <c r="B48" s="93">
        <v>0.24528301886792453</v>
      </c>
      <c r="C48" s="93">
        <v>0.18128654970760233</v>
      </c>
      <c r="D48" s="93">
        <v>0.20095693779904306</v>
      </c>
      <c r="E48" s="93">
        <v>0.16607773851590102</v>
      </c>
      <c r="F48" s="66"/>
      <c r="L48" s="66"/>
      <c r="M48" s="31"/>
      <c r="N48" s="3"/>
      <c r="P48" s="3"/>
    </row>
    <row r="49" spans="1:16" ht="15.75">
      <c r="A49" s="31">
        <v>5</v>
      </c>
      <c r="B49" s="93">
        <v>0.15094339622641509</v>
      </c>
      <c r="C49" s="93">
        <v>0.16081871345029239</v>
      </c>
      <c r="D49" s="93">
        <v>0.31100478468899523</v>
      </c>
      <c r="E49" s="93">
        <v>0.31802120141342755</v>
      </c>
      <c r="F49" s="66"/>
      <c r="L49" s="66"/>
      <c r="M49" s="31"/>
      <c r="N49" s="3"/>
      <c r="P49" s="3"/>
    </row>
    <row r="50" spans="1:16" ht="15.75">
      <c r="A50" s="31">
        <v>6</v>
      </c>
      <c r="B50" s="93">
        <v>3.7735849056603772E-2</v>
      </c>
      <c r="C50" s="93">
        <v>6.4327485380116955E-2</v>
      </c>
      <c r="D50" s="93">
        <v>0.14354066985645933</v>
      </c>
      <c r="E50" s="93">
        <v>0.1166077738515901</v>
      </c>
      <c r="F50" s="66"/>
      <c r="L50" s="66"/>
      <c r="M50" s="31"/>
      <c r="N50" s="3"/>
      <c r="P50" s="3"/>
    </row>
    <row r="51" spans="1:16" ht="15.75">
      <c r="A51" s="31">
        <v>7</v>
      </c>
      <c r="B51" s="93">
        <v>0</v>
      </c>
      <c r="C51" s="93">
        <v>4.6783625730994149E-2</v>
      </c>
      <c r="D51" s="93">
        <v>4.784688995215311E-2</v>
      </c>
      <c r="E51" s="93">
        <v>7.4204946996466431E-2</v>
      </c>
      <c r="F51" s="66"/>
      <c r="L51" s="66"/>
      <c r="M51" s="31"/>
      <c r="N51" s="3"/>
      <c r="P51" s="3"/>
    </row>
    <row r="52" spans="1:16" ht="15.75">
      <c r="A52" s="31">
        <v>8</v>
      </c>
      <c r="B52" s="93">
        <v>1.8867924528301886E-2</v>
      </c>
      <c r="C52" s="93">
        <v>2.046783625730994E-2</v>
      </c>
      <c r="D52" s="93">
        <v>1.9138755980861243E-2</v>
      </c>
      <c r="E52" s="93">
        <v>4.2402826855123671E-2</v>
      </c>
      <c r="F52" s="66"/>
      <c r="L52" s="66"/>
      <c r="M52" s="31"/>
      <c r="N52" s="3"/>
      <c r="P52" s="3"/>
    </row>
    <row r="53" spans="1:16" ht="15.75">
      <c r="A53" s="31">
        <v>9</v>
      </c>
      <c r="B53" s="93">
        <v>1.8867924528301886E-2</v>
      </c>
      <c r="C53" s="93">
        <v>0</v>
      </c>
      <c r="D53" s="96">
        <v>4.7846889952153108E-3</v>
      </c>
      <c r="E53" s="93">
        <v>0</v>
      </c>
      <c r="F53" s="66"/>
      <c r="L53" s="66"/>
      <c r="M53" s="31"/>
      <c r="N53" s="3"/>
      <c r="P53" s="3"/>
    </row>
    <row r="54" spans="1:16" ht="16.5" thickBot="1">
      <c r="A54" s="71" t="s">
        <v>101</v>
      </c>
      <c r="B54" s="94">
        <v>3.7735849056603772E-2</v>
      </c>
      <c r="C54" s="95">
        <v>5.8479532163742687E-3</v>
      </c>
      <c r="D54" s="94">
        <v>0</v>
      </c>
      <c r="E54" s="94">
        <v>1.4134275618374558E-2</v>
      </c>
      <c r="F54" s="66"/>
      <c r="L54" s="66"/>
      <c r="M54" s="31"/>
      <c r="N54" s="3"/>
      <c r="P54" s="3"/>
    </row>
    <row r="55" spans="1:16" ht="15.75">
      <c r="F55" s="66"/>
      <c r="L55" s="66"/>
      <c r="M55" s="31"/>
      <c r="N55" s="3"/>
      <c r="P55" s="3"/>
    </row>
    <row r="56" spans="1:16" ht="15.75">
      <c r="B56" s="125" t="s">
        <v>128</v>
      </c>
      <c r="C56" s="125"/>
      <c r="D56" s="125"/>
      <c r="E56" s="125"/>
      <c r="F56" s="66"/>
      <c r="L56" s="66"/>
      <c r="M56" s="31"/>
      <c r="N56" s="3"/>
      <c r="P56" s="3"/>
    </row>
    <row r="57" spans="1:16" ht="79.5" thickBot="1">
      <c r="B57" s="98" t="s">
        <v>124</v>
      </c>
      <c r="C57" s="98" t="s">
        <v>125</v>
      </c>
      <c r="D57" s="98" t="s">
        <v>126</v>
      </c>
      <c r="E57" s="98" t="s">
        <v>127</v>
      </c>
      <c r="F57" s="66"/>
      <c r="L57" s="66"/>
      <c r="M57" s="31"/>
      <c r="N57" s="3"/>
      <c r="P57" s="3"/>
    </row>
    <row r="58" spans="1:16" ht="15.75">
      <c r="A58" s="31">
        <v>0</v>
      </c>
      <c r="B58" s="99">
        <f t="shared" ref="B58:E68" si="1">B44*$A58</f>
        <v>0</v>
      </c>
      <c r="C58" s="99">
        <f t="shared" si="1"/>
        <v>0</v>
      </c>
      <c r="D58" s="99">
        <f t="shared" si="1"/>
        <v>0</v>
      </c>
      <c r="E58" s="99">
        <f t="shared" si="1"/>
        <v>0</v>
      </c>
      <c r="L58" s="66"/>
      <c r="M58" s="44"/>
      <c r="N58" s="3"/>
    </row>
    <row r="59" spans="1:16" ht="15.75">
      <c r="A59" s="31">
        <f>A58+1</f>
        <v>1</v>
      </c>
      <c r="B59" s="100">
        <f t="shared" si="1"/>
        <v>1.8867924528301886E-2</v>
      </c>
      <c r="C59" s="100">
        <f t="shared" si="1"/>
        <v>4.6783625730994149E-2</v>
      </c>
      <c r="D59" s="100">
        <f t="shared" si="1"/>
        <v>9.5693779904306216E-3</v>
      </c>
      <c r="E59" s="100">
        <f t="shared" si="1"/>
        <v>3.5335689045936395E-3</v>
      </c>
      <c r="L59" s="66"/>
      <c r="M59" s="44"/>
      <c r="N59" s="3"/>
    </row>
    <row r="60" spans="1:16" ht="15.75">
      <c r="A60" s="31">
        <f t="shared" ref="A60:A68" si="2">A59+1</f>
        <v>2</v>
      </c>
      <c r="B60" s="100">
        <f t="shared" si="1"/>
        <v>0.22641509433962267</v>
      </c>
      <c r="C60" s="100">
        <f t="shared" si="1"/>
        <v>0.27485380116959063</v>
      </c>
      <c r="D60" s="100">
        <f t="shared" si="1"/>
        <v>0.13397129186602871</v>
      </c>
      <c r="E60" s="100">
        <f t="shared" si="1"/>
        <v>0.12014134275618375</v>
      </c>
      <c r="L60" s="66"/>
      <c r="N60" s="3"/>
    </row>
    <row r="61" spans="1:16" ht="15.75">
      <c r="A61" s="31">
        <f t="shared" si="2"/>
        <v>3</v>
      </c>
      <c r="B61" s="100">
        <f t="shared" si="1"/>
        <v>0.50943396226415105</v>
      </c>
      <c r="C61" s="100">
        <f t="shared" si="1"/>
        <v>0.49999999999999989</v>
      </c>
      <c r="D61" s="100">
        <f t="shared" si="1"/>
        <v>0.45933014354066981</v>
      </c>
      <c r="E61" s="100">
        <f t="shared" si="1"/>
        <v>0.38162544169611301</v>
      </c>
    </row>
    <row r="62" spans="1:16" ht="15.75">
      <c r="A62" s="31">
        <f t="shared" si="2"/>
        <v>4</v>
      </c>
      <c r="B62" s="100">
        <f t="shared" si="1"/>
        <v>0.98113207547169812</v>
      </c>
      <c r="C62" s="100">
        <f t="shared" si="1"/>
        <v>0.72514619883040932</v>
      </c>
      <c r="D62" s="100">
        <f t="shared" si="1"/>
        <v>0.80382775119617222</v>
      </c>
      <c r="E62" s="100">
        <f t="shared" si="1"/>
        <v>0.66431095406360408</v>
      </c>
    </row>
    <row r="63" spans="1:16" ht="15.75">
      <c r="A63" s="31">
        <f t="shared" si="2"/>
        <v>5</v>
      </c>
      <c r="B63" s="100">
        <f t="shared" si="1"/>
        <v>0.75471698113207542</v>
      </c>
      <c r="C63" s="100">
        <f t="shared" si="1"/>
        <v>0.80409356725146197</v>
      </c>
      <c r="D63" s="100">
        <f t="shared" si="1"/>
        <v>1.5550239234449761</v>
      </c>
      <c r="E63" s="100">
        <f t="shared" si="1"/>
        <v>1.5901060070671378</v>
      </c>
      <c r="L63" s="66"/>
    </row>
    <row r="64" spans="1:16" ht="15.75">
      <c r="A64" s="31">
        <f t="shared" si="2"/>
        <v>6</v>
      </c>
      <c r="B64" s="100">
        <f t="shared" si="1"/>
        <v>0.22641509433962265</v>
      </c>
      <c r="C64" s="100">
        <f t="shared" si="1"/>
        <v>0.38596491228070173</v>
      </c>
      <c r="D64" s="100">
        <f t="shared" si="1"/>
        <v>0.86124401913875603</v>
      </c>
      <c r="E64" s="100">
        <f t="shared" si="1"/>
        <v>0.69964664310954061</v>
      </c>
      <c r="L64" s="66"/>
    </row>
    <row r="65" spans="1:12" ht="15.75">
      <c r="A65" s="31">
        <f t="shared" si="2"/>
        <v>7</v>
      </c>
      <c r="B65" s="100">
        <f t="shared" si="1"/>
        <v>0</v>
      </c>
      <c r="C65" s="100">
        <f t="shared" si="1"/>
        <v>0.32748538011695905</v>
      </c>
      <c r="D65" s="100">
        <f t="shared" si="1"/>
        <v>0.33492822966507174</v>
      </c>
      <c r="E65" s="100">
        <f t="shared" si="1"/>
        <v>0.51943462897526504</v>
      </c>
      <c r="L65" s="66"/>
    </row>
    <row r="66" spans="1:12" ht="15.75">
      <c r="A66" s="31">
        <f t="shared" si="2"/>
        <v>8</v>
      </c>
      <c r="B66" s="100">
        <f t="shared" si="1"/>
        <v>0.15094339622641509</v>
      </c>
      <c r="C66" s="100">
        <f t="shared" si="1"/>
        <v>0.16374269005847952</v>
      </c>
      <c r="D66" s="100">
        <f t="shared" si="1"/>
        <v>0.15311004784688995</v>
      </c>
      <c r="E66" s="100">
        <f t="shared" si="1"/>
        <v>0.33922261484098937</v>
      </c>
      <c r="L66" s="66"/>
    </row>
    <row r="67" spans="1:12" ht="15.75">
      <c r="A67" s="31">
        <f t="shared" si="2"/>
        <v>9</v>
      </c>
      <c r="B67" s="100">
        <f t="shared" si="1"/>
        <v>0.16981132075471697</v>
      </c>
      <c r="C67" s="100">
        <f t="shared" si="1"/>
        <v>0</v>
      </c>
      <c r="D67" s="100">
        <f t="shared" si="1"/>
        <v>4.3062200956937795E-2</v>
      </c>
      <c r="E67" s="100">
        <f t="shared" si="1"/>
        <v>0</v>
      </c>
      <c r="L67" s="66"/>
    </row>
    <row r="68" spans="1:12" ht="16.5" thickBot="1">
      <c r="A68" s="31">
        <f t="shared" si="2"/>
        <v>10</v>
      </c>
      <c r="B68" s="101">
        <f t="shared" si="1"/>
        <v>0.37735849056603771</v>
      </c>
      <c r="C68" s="101">
        <f t="shared" si="1"/>
        <v>5.8479532163742687E-2</v>
      </c>
      <c r="D68" s="101">
        <f t="shared" si="1"/>
        <v>0</v>
      </c>
      <c r="E68" s="101">
        <f t="shared" si="1"/>
        <v>0.14134275618374559</v>
      </c>
      <c r="L68" s="66"/>
    </row>
    <row r="69" spans="1:12" ht="15.75">
      <c r="A69" s="31"/>
      <c r="B69" s="97"/>
      <c r="C69" s="97"/>
      <c r="D69" s="97"/>
      <c r="E69" s="97"/>
      <c r="L69" s="66"/>
    </row>
    <row r="70" spans="1:12" ht="15.75">
      <c r="A70" s="31" t="s">
        <v>129</v>
      </c>
      <c r="B70" s="97">
        <f>SUM(B58:B69)</f>
        <v>3.4150943396226414</v>
      </c>
      <c r="C70" s="97">
        <f t="shared" ref="C70:E70" si="3">SUM(C58:C69)</f>
        <v>3.2865497076023384</v>
      </c>
      <c r="D70" s="97">
        <f t="shared" si="3"/>
        <v>4.3540669856459333</v>
      </c>
      <c r="E70" s="97">
        <f t="shared" si="3"/>
        <v>4.4593639575971737</v>
      </c>
      <c r="L70" s="66"/>
    </row>
    <row r="71" spans="1:12" ht="15.75">
      <c r="A71" s="71"/>
      <c r="B71" s="4"/>
      <c r="C71" s="4"/>
    </row>
    <row r="74" spans="1:12" ht="49.5" customHeight="1">
      <c r="B74" s="124" t="s">
        <v>123</v>
      </c>
      <c r="C74" s="124"/>
      <c r="D74" s="124"/>
      <c r="E74" s="124"/>
    </row>
    <row r="75" spans="1:12" ht="78.75">
      <c r="B75" s="98" t="s">
        <v>124</v>
      </c>
      <c r="C75" s="98" t="s">
        <v>125</v>
      </c>
      <c r="D75" s="98" t="s">
        <v>126</v>
      </c>
      <c r="E75" s="98" t="s">
        <v>127</v>
      </c>
    </row>
    <row r="76" spans="1:12" ht="15.75">
      <c r="B76" s="97">
        <f>B70</f>
        <v>3.4150943396226414</v>
      </c>
      <c r="C76" s="97">
        <f t="shared" ref="C76:E76" si="4">C70</f>
        <v>3.2865497076023384</v>
      </c>
      <c r="D76" s="97">
        <f t="shared" si="4"/>
        <v>4.3540669856459333</v>
      </c>
      <c r="E76" s="97">
        <f t="shared" si="4"/>
        <v>4.4593639575971737</v>
      </c>
    </row>
    <row r="80" spans="1:12" ht="15.75">
      <c r="B80" s="124" t="s">
        <v>123</v>
      </c>
      <c r="C80" s="124"/>
      <c r="D80" s="124"/>
      <c r="E80" s="124"/>
    </row>
    <row r="81" spans="1:5" ht="78.75">
      <c r="B81" s="98" t="s">
        <v>124</v>
      </c>
      <c r="C81" s="98" t="s">
        <v>125</v>
      </c>
      <c r="D81" s="98" t="s">
        <v>126</v>
      </c>
      <c r="E81" s="98" t="s">
        <v>127</v>
      </c>
    </row>
    <row r="82" spans="1:5" ht="15.75">
      <c r="A82" t="s">
        <v>130</v>
      </c>
      <c r="B82" s="97">
        <f>B76</f>
        <v>3.4150943396226414</v>
      </c>
      <c r="C82" s="97">
        <f t="shared" ref="C82:E82" si="5">C76</f>
        <v>3.2865497076023384</v>
      </c>
      <c r="D82" s="97">
        <f t="shared" si="5"/>
        <v>4.3540669856459333</v>
      </c>
      <c r="E82" s="97">
        <f t="shared" si="5"/>
        <v>4.4593639575971737</v>
      </c>
    </row>
    <row r="83" spans="1:5" ht="15.75">
      <c r="A83" t="s">
        <v>131</v>
      </c>
      <c r="B83" s="97">
        <f>'P18_Calific. Presidenta'!B111</f>
        <v>7.745454545454546</v>
      </c>
      <c r="C83" s="97">
        <f>'P18_Calific. Presidenta'!C111</f>
        <v>6.8608695652173912</v>
      </c>
      <c r="D83" s="97">
        <f>'P18_Calific. Presidenta'!D111</f>
        <v>3.7183098591549295</v>
      </c>
      <c r="E83" s="97">
        <f>'P18_Calific. Presidenta'!E111</f>
        <v>3.2233676975945014</v>
      </c>
    </row>
    <row r="84" spans="1:5" ht="15.75">
      <c r="A84" t="s">
        <v>132</v>
      </c>
      <c r="B84" s="97">
        <f>'P17_Calific. Gob. Navarra'!B109</f>
        <v>7.2545454545454549</v>
      </c>
      <c r="C84" s="97">
        <f>'P17_Calific. Gob. Navarra'!C109</f>
        <v>6.4985507246376804</v>
      </c>
      <c r="D84" s="97">
        <f>'P17_Calific. Gob. Navarra'!D109</f>
        <v>3.9485981308411207</v>
      </c>
      <c r="E84" s="97">
        <f>'P17_Calific. Gob. Navarra'!E109</f>
        <v>3.4539249146757678</v>
      </c>
    </row>
  </sheetData>
  <mergeCells count="7">
    <mergeCell ref="B80:E80"/>
    <mergeCell ref="B42:E42"/>
    <mergeCell ref="B74:E74"/>
    <mergeCell ref="B56:E56"/>
    <mergeCell ref="B1:D1"/>
    <mergeCell ref="B2:B3"/>
    <mergeCell ref="D2:D3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C9C66-F657-4667-9B09-46D11F87496D}">
  <dimension ref="A1:C70"/>
  <sheetViews>
    <sheetView workbookViewId="0">
      <selection activeCell="J28" sqref="J28"/>
    </sheetView>
  </sheetViews>
  <sheetFormatPr baseColWidth="10" defaultRowHeight="15"/>
  <cols>
    <col min="1" max="1" width="29" customWidth="1"/>
    <col min="2" max="3" width="11.42578125" style="22"/>
  </cols>
  <sheetData>
    <row r="1" spans="1:3" ht="24">
      <c r="A1" s="16"/>
      <c r="B1" s="17" t="s">
        <v>133</v>
      </c>
      <c r="C1" s="17"/>
    </row>
    <row r="2" spans="1:3">
      <c r="A2" s="16"/>
      <c r="B2" s="18"/>
      <c r="C2" s="18"/>
    </row>
    <row r="3" spans="1:3">
      <c r="A3" s="19" t="s">
        <v>108</v>
      </c>
      <c r="B3" s="78">
        <f>'P19_Calific. Oposición'!D18</f>
        <v>3.9291166848418762</v>
      </c>
      <c r="C3" s="20"/>
    </row>
    <row r="4" spans="1:3">
      <c r="A4" s="16"/>
      <c r="B4" s="20"/>
      <c r="C4" s="20"/>
    </row>
    <row r="5" spans="1:3">
      <c r="A5" s="19" t="s">
        <v>109</v>
      </c>
      <c r="B5" s="20"/>
      <c r="C5" s="20"/>
    </row>
    <row r="6" spans="1:3">
      <c r="A6" s="21" t="s">
        <v>28</v>
      </c>
      <c r="B6" s="76">
        <v>3.4757281553398061</v>
      </c>
      <c r="C6" s="76">
        <f>B3</f>
        <v>3.9291166848418762</v>
      </c>
    </row>
    <row r="7" spans="1:3">
      <c r="A7" s="21" t="s">
        <v>29</v>
      </c>
      <c r="B7" s="76">
        <v>3.5598290598290596</v>
      </c>
      <c r="C7" s="76">
        <f>C6</f>
        <v>3.9291166848418762</v>
      </c>
    </row>
    <row r="8" spans="1:3">
      <c r="A8" s="21" t="s">
        <v>30</v>
      </c>
      <c r="B8" s="76">
        <v>3.8897637795275593</v>
      </c>
      <c r="C8" s="76">
        <f t="shared" ref="C8:C16" si="0">C7</f>
        <v>3.9291166848418762</v>
      </c>
    </row>
    <row r="9" spans="1:3">
      <c r="A9" s="21" t="s">
        <v>31</v>
      </c>
      <c r="B9" s="76">
        <v>4.0964912280701746</v>
      </c>
      <c r="C9" s="76">
        <f t="shared" si="0"/>
        <v>3.9291166848418762</v>
      </c>
    </row>
    <row r="10" spans="1:3">
      <c r="A10" s="16" t="s">
        <v>32</v>
      </c>
      <c r="B10" s="76">
        <v>4.5141509433962268</v>
      </c>
      <c r="C10" s="76">
        <f t="shared" si="0"/>
        <v>3.9291166848418762</v>
      </c>
    </row>
    <row r="11" spans="1:3">
      <c r="A11" s="16"/>
      <c r="B11" s="75"/>
      <c r="C11" s="76">
        <f t="shared" si="0"/>
        <v>3.9291166848418762</v>
      </c>
    </row>
    <row r="12" spans="1:3">
      <c r="A12" s="19" t="s">
        <v>111</v>
      </c>
      <c r="B12" s="75"/>
      <c r="C12" s="76">
        <f t="shared" si="0"/>
        <v>3.9291166848418762</v>
      </c>
    </row>
    <row r="13" spans="1:3" ht="24">
      <c r="A13" s="21" t="s">
        <v>54</v>
      </c>
      <c r="B13" s="76">
        <v>4.8181818181818183</v>
      </c>
      <c r="C13" s="76">
        <f t="shared" si="0"/>
        <v>3.9291166848418762</v>
      </c>
    </row>
    <row r="14" spans="1:3">
      <c r="A14" s="21" t="s">
        <v>55</v>
      </c>
      <c r="B14" s="76">
        <v>4.31640625</v>
      </c>
      <c r="C14" s="76">
        <f t="shared" si="0"/>
        <v>3.9291166848418762</v>
      </c>
    </row>
    <row r="15" spans="1:3">
      <c r="A15" s="21" t="s">
        <v>56</v>
      </c>
      <c r="B15" s="76">
        <v>3.7857142857142856</v>
      </c>
      <c r="C15" s="76">
        <f t="shared" si="0"/>
        <v>3.9291166848418762</v>
      </c>
    </row>
    <row r="16" spans="1:3">
      <c r="A16" s="21" t="s">
        <v>48</v>
      </c>
      <c r="B16" s="76">
        <v>3.7117647058823526</v>
      </c>
      <c r="C16" s="76">
        <f t="shared" si="0"/>
        <v>3.9291166848418762</v>
      </c>
    </row>
    <row r="17" spans="1:3">
      <c r="A17" s="21"/>
      <c r="B17" s="76"/>
      <c r="C17" s="76"/>
    </row>
    <row r="18" spans="1:3">
      <c r="A18" s="16"/>
      <c r="B18" s="76"/>
      <c r="C18" s="76"/>
    </row>
    <row r="19" spans="1:3">
      <c r="B19" s="77"/>
      <c r="C19" s="76"/>
    </row>
    <row r="20" spans="1:3">
      <c r="C20" s="76"/>
    </row>
    <row r="21" spans="1:3">
      <c r="C21" s="76"/>
    </row>
    <row r="22" spans="1:3">
      <c r="C22" s="76"/>
    </row>
    <row r="23" spans="1:3">
      <c r="C23" s="76"/>
    </row>
    <row r="24" spans="1:3">
      <c r="C24" s="76"/>
    </row>
    <row r="25" spans="1:3">
      <c r="C25" s="76"/>
    </row>
    <row r="26" spans="1:3">
      <c r="A26" s="19"/>
      <c r="C26" s="76"/>
    </row>
    <row r="27" spans="1:3">
      <c r="A27" s="21"/>
      <c r="B27" s="76"/>
      <c r="C27" s="76"/>
    </row>
    <row r="28" spans="1:3">
      <c r="A28" s="21"/>
      <c r="B28" s="76"/>
      <c r="C28" s="76"/>
    </row>
    <row r="29" spans="1:3">
      <c r="A29" s="21"/>
      <c r="B29" s="76"/>
      <c r="C29" s="76"/>
    </row>
    <row r="30" spans="1:3">
      <c r="A30" s="21"/>
      <c r="B30" s="76"/>
      <c r="C30" s="76"/>
    </row>
    <row r="31" spans="1:3">
      <c r="A31" s="21"/>
      <c r="B31" s="76"/>
      <c r="C31" s="76"/>
    </row>
    <row r="32" spans="1:3">
      <c r="A32" s="21"/>
      <c r="B32" s="76"/>
      <c r="C32" s="76"/>
    </row>
    <row r="33" spans="1:3">
      <c r="C33" s="76"/>
    </row>
    <row r="34" spans="1:3">
      <c r="A34" s="19"/>
      <c r="B34" s="75"/>
      <c r="C34" s="76"/>
    </row>
    <row r="35" spans="1:3">
      <c r="A35" s="21"/>
      <c r="B35" s="76"/>
      <c r="C35" s="76"/>
    </row>
    <row r="36" spans="1:3">
      <c r="A36" s="21"/>
      <c r="B36" s="76"/>
      <c r="C36" s="76"/>
    </row>
    <row r="37" spans="1:3">
      <c r="A37" s="21"/>
      <c r="B37" s="76"/>
      <c r="C37" s="76"/>
    </row>
    <row r="38" spans="1:3">
      <c r="C38" s="76"/>
    </row>
    <row r="39" spans="1:3">
      <c r="A39" s="19"/>
      <c r="C39" s="76"/>
    </row>
    <row r="40" spans="1:3">
      <c r="A40" s="21"/>
      <c r="B40" s="76"/>
      <c r="C40" s="76"/>
    </row>
    <row r="41" spans="1:3">
      <c r="A41" s="21"/>
      <c r="B41" s="76"/>
      <c r="C41" s="76"/>
    </row>
    <row r="42" spans="1:3">
      <c r="A42" s="21"/>
      <c r="B42" s="76"/>
      <c r="C42" s="76"/>
    </row>
    <row r="43" spans="1:3">
      <c r="A43" s="21"/>
      <c r="B43" s="76"/>
      <c r="C43" s="76"/>
    </row>
    <row r="44" spans="1:3">
      <c r="C44" s="75"/>
    </row>
    <row r="45" spans="1:3">
      <c r="B45" s="75"/>
      <c r="C45" s="75"/>
    </row>
    <row r="46" spans="1:3">
      <c r="B46" s="76"/>
      <c r="C46" s="20"/>
    </row>
    <row r="47" spans="1:3">
      <c r="B47" s="76"/>
      <c r="C47" s="20"/>
    </row>
    <row r="48" spans="1:3">
      <c r="B48" s="76"/>
      <c r="C48" s="20"/>
    </row>
    <row r="49" spans="1:3">
      <c r="B49" s="76"/>
      <c r="C49" s="20"/>
    </row>
    <row r="50" spans="1:3">
      <c r="A50" s="16"/>
      <c r="B50" s="75"/>
      <c r="C50" s="20"/>
    </row>
    <row r="51" spans="1:3">
      <c r="A51" s="16"/>
      <c r="B51" s="75"/>
      <c r="C51" s="20"/>
    </row>
    <row r="52" spans="1:3">
      <c r="C52" s="20"/>
    </row>
    <row r="57" spans="1:3">
      <c r="B57" s="77"/>
    </row>
    <row r="62" spans="1:3">
      <c r="A62" s="21"/>
      <c r="B62" s="75"/>
    </row>
    <row r="63" spans="1:3">
      <c r="A63" s="19"/>
      <c r="B63" s="75"/>
    </row>
    <row r="64" spans="1:3">
      <c r="A64" s="21"/>
      <c r="B64" s="76"/>
    </row>
    <row r="65" spans="1:2">
      <c r="A65" s="21"/>
      <c r="B65" s="76"/>
    </row>
    <row r="66" spans="1:2">
      <c r="A66" s="19"/>
      <c r="B66" s="75"/>
    </row>
    <row r="67" spans="1:2">
      <c r="A67" s="19"/>
      <c r="B67" s="75"/>
    </row>
    <row r="68" spans="1:2">
      <c r="A68" s="21"/>
      <c r="B68" s="76"/>
    </row>
    <row r="69" spans="1:2">
      <c r="A69" s="21"/>
      <c r="B69" s="76"/>
    </row>
    <row r="70" spans="1:2">
      <c r="A70" s="21"/>
      <c r="B70" s="7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05760-713D-4C76-8278-A6FA7C704A65}">
  <dimension ref="A1:G142"/>
  <sheetViews>
    <sheetView workbookViewId="0">
      <selection activeCell="A31" sqref="A31"/>
    </sheetView>
  </sheetViews>
  <sheetFormatPr baseColWidth="10" defaultRowHeight="15"/>
  <cols>
    <col min="1" max="1" width="32.7109375" bestFit="1" customWidth="1"/>
    <col min="4" max="4" width="12.5703125" bestFit="1" customWidth="1"/>
  </cols>
  <sheetData>
    <row r="1" spans="1:7" ht="30">
      <c r="B1" s="2" t="s">
        <v>17</v>
      </c>
      <c r="C1" s="2" t="s">
        <v>18</v>
      </c>
      <c r="D1" s="2"/>
      <c r="E1" s="2"/>
    </row>
    <row r="2" spans="1:7">
      <c r="A2" t="s">
        <v>1</v>
      </c>
      <c r="B2" s="12">
        <v>0.185</v>
      </c>
      <c r="C2" s="12">
        <v>0.81499999999999995</v>
      </c>
      <c r="D2" s="3"/>
      <c r="E2" s="3"/>
      <c r="G2" s="4"/>
    </row>
    <row r="3" spans="1:7">
      <c r="A3" t="s">
        <v>22</v>
      </c>
      <c r="B3" s="12">
        <v>0.19500000000000001</v>
      </c>
      <c r="C3" s="12">
        <v>0.80500000000000005</v>
      </c>
      <c r="D3" s="3"/>
      <c r="E3" s="3"/>
      <c r="G3" s="4"/>
    </row>
    <row r="4" spans="1:7">
      <c r="A4" t="s">
        <v>2</v>
      </c>
      <c r="B4" s="12">
        <v>0.56499999999999995</v>
      </c>
      <c r="C4" s="12">
        <v>0.435</v>
      </c>
      <c r="D4" s="3"/>
      <c r="E4" s="3"/>
      <c r="G4" s="4"/>
    </row>
    <row r="5" spans="1:7">
      <c r="A5" t="s">
        <v>19</v>
      </c>
      <c r="B5" s="12">
        <v>0.57999999999999996</v>
      </c>
      <c r="C5" s="12">
        <v>0.42</v>
      </c>
      <c r="D5" s="3"/>
      <c r="E5" s="3"/>
      <c r="G5" s="4"/>
    </row>
    <row r="6" spans="1:7">
      <c r="A6" t="s">
        <v>5</v>
      </c>
      <c r="B6" s="12">
        <v>0.68</v>
      </c>
      <c r="C6" s="12">
        <v>0.32</v>
      </c>
      <c r="D6" s="3"/>
      <c r="E6" s="3"/>
      <c r="G6" s="4"/>
    </row>
    <row r="7" spans="1:7">
      <c r="A7" t="s">
        <v>3</v>
      </c>
      <c r="B7" s="12">
        <v>0.80700000000000005</v>
      </c>
      <c r="C7" s="12">
        <v>0.193</v>
      </c>
      <c r="D7" s="3"/>
      <c r="E7" s="3"/>
      <c r="G7" s="4"/>
    </row>
    <row r="8" spans="1:7">
      <c r="A8" t="s">
        <v>4</v>
      </c>
      <c r="B8" s="12">
        <v>0.81799999999999995</v>
      </c>
      <c r="C8" s="12">
        <v>0.182</v>
      </c>
      <c r="D8" s="3"/>
      <c r="E8" s="3"/>
      <c r="G8" s="4"/>
    </row>
    <row r="15" spans="1:7">
      <c r="G15" s="7"/>
    </row>
    <row r="16" spans="1:7">
      <c r="B16" s="1">
        <v>2018</v>
      </c>
      <c r="C16" s="1">
        <v>2017</v>
      </c>
      <c r="D16" s="1">
        <v>2016</v>
      </c>
      <c r="G16" s="7"/>
    </row>
    <row r="17" spans="1:7">
      <c r="A17" t="s">
        <v>1</v>
      </c>
      <c r="B17" s="12">
        <v>0.185</v>
      </c>
      <c r="C17" s="12">
        <v>0.16600000000000001</v>
      </c>
      <c r="D17" s="12">
        <v>0.42399999999999999</v>
      </c>
      <c r="G17" s="7"/>
    </row>
    <row r="18" spans="1:7">
      <c r="A18" t="s">
        <v>22</v>
      </c>
      <c r="B18" s="12">
        <v>0.19500000000000001</v>
      </c>
      <c r="C18" s="12">
        <v>0.17400000000000002</v>
      </c>
      <c r="D18" s="12">
        <v>0.41799999999999998</v>
      </c>
      <c r="E18" s="13"/>
      <c r="G18" s="13"/>
    </row>
    <row r="19" spans="1:7">
      <c r="A19" t="s">
        <v>2</v>
      </c>
      <c r="B19" s="12">
        <v>0.56499999999999995</v>
      </c>
      <c r="C19" s="12">
        <v>0.40199999999999997</v>
      </c>
      <c r="D19" s="12">
        <v>0.439</v>
      </c>
      <c r="E19" s="2"/>
      <c r="G19" s="2"/>
    </row>
    <row r="20" spans="1:7">
      <c r="A20" t="s">
        <v>19</v>
      </c>
      <c r="B20" s="12">
        <v>0.57999999999999996</v>
      </c>
      <c r="C20" s="12">
        <v>0.37</v>
      </c>
      <c r="D20" s="12">
        <v>0.41299999999999998</v>
      </c>
      <c r="E20" s="12"/>
      <c r="G20" s="12"/>
    </row>
    <row r="21" spans="1:7">
      <c r="A21" t="s">
        <v>5</v>
      </c>
      <c r="B21" s="12">
        <v>0.68</v>
      </c>
      <c r="C21" s="12">
        <v>0.42699999999999999</v>
      </c>
      <c r="D21" s="12">
        <v>0.40300000000000002</v>
      </c>
      <c r="E21" s="12"/>
      <c r="G21" s="12"/>
    </row>
    <row r="22" spans="1:7">
      <c r="A22" t="s">
        <v>3</v>
      </c>
      <c r="B22" s="12">
        <v>0.80700000000000005</v>
      </c>
      <c r="C22" s="12">
        <v>0.56500000000000006</v>
      </c>
      <c r="D22" s="12">
        <v>0.63200000000000001</v>
      </c>
      <c r="E22" s="12"/>
      <c r="G22" s="12"/>
    </row>
    <row r="23" spans="1:7">
      <c r="A23" t="s">
        <v>4</v>
      </c>
      <c r="B23" s="12">
        <v>0.81799999999999995</v>
      </c>
      <c r="C23" s="12">
        <v>0.57500000000000007</v>
      </c>
      <c r="D23" s="12">
        <v>0.63500000000000001</v>
      </c>
      <c r="E23" s="12"/>
      <c r="G23" s="12"/>
    </row>
    <row r="24" spans="1:7">
      <c r="E24" s="12"/>
      <c r="G24" s="12"/>
    </row>
    <row r="25" spans="1:7">
      <c r="E25" s="12"/>
      <c r="G25" s="12"/>
    </row>
    <row r="26" spans="1:7">
      <c r="E26" s="12"/>
      <c r="G26" s="12"/>
    </row>
    <row r="27" spans="1:7">
      <c r="A27" s="8"/>
      <c r="B27" s="6"/>
      <c r="C27" s="6"/>
      <c r="D27" s="4"/>
      <c r="E27" s="4"/>
      <c r="G27" s="7"/>
    </row>
    <row r="28" spans="1:7">
      <c r="A28" s="8"/>
      <c r="B28" s="6"/>
      <c r="C28" s="6"/>
      <c r="D28" s="4"/>
      <c r="E28" s="4"/>
      <c r="G28" s="7"/>
    </row>
    <row r="29" spans="1:7">
      <c r="A29" s="8"/>
      <c r="B29" s="6"/>
      <c r="C29" s="6"/>
      <c r="D29" s="4"/>
      <c r="E29" s="4"/>
      <c r="G29" s="7"/>
    </row>
    <row r="35" spans="1:5">
      <c r="B35" s="1" t="s">
        <v>20</v>
      </c>
      <c r="C35" s="1" t="s">
        <v>21</v>
      </c>
    </row>
    <row r="36" spans="1:5">
      <c r="A36" t="s">
        <v>4</v>
      </c>
      <c r="B36" s="4">
        <f>B23-C23</f>
        <v>0.24299999999999988</v>
      </c>
      <c r="C36" s="4">
        <f>B23-D23</f>
        <v>0.18299999999999994</v>
      </c>
    </row>
    <row r="37" spans="1:5">
      <c r="A37" t="s">
        <v>3</v>
      </c>
      <c r="B37" s="4">
        <f>B22-C22</f>
        <v>0.24199999999999999</v>
      </c>
      <c r="C37" s="4">
        <f>B22-D22</f>
        <v>0.17500000000000004</v>
      </c>
    </row>
    <row r="38" spans="1:5">
      <c r="A38" t="s">
        <v>5</v>
      </c>
      <c r="B38" s="4">
        <f>B21-C21</f>
        <v>0.25300000000000006</v>
      </c>
      <c r="C38" s="4">
        <f>B21-D21</f>
        <v>0.27700000000000002</v>
      </c>
    </row>
    <row r="39" spans="1:5">
      <c r="A39" t="s">
        <v>19</v>
      </c>
      <c r="B39" s="4">
        <f t="shared" ref="B39" si="0">B20-C20</f>
        <v>0.20999999999999996</v>
      </c>
      <c r="C39" s="4">
        <f t="shared" ref="C39" si="1">B20-D20</f>
        <v>0.16699999999999998</v>
      </c>
      <c r="D39" s="14"/>
      <c r="E39" s="14"/>
    </row>
    <row r="40" spans="1:5">
      <c r="A40" t="s">
        <v>2</v>
      </c>
      <c r="B40" s="4">
        <f>B19-C19</f>
        <v>0.16299999999999998</v>
      </c>
      <c r="C40" s="4">
        <f>B19-D19</f>
        <v>0.12599999999999995</v>
      </c>
      <c r="D40" s="14"/>
      <c r="E40" s="14"/>
    </row>
    <row r="41" spans="1:5">
      <c r="A41" t="s">
        <v>22</v>
      </c>
      <c r="B41" s="4">
        <f>B18-C18</f>
        <v>2.0999999999999991E-2</v>
      </c>
      <c r="C41" s="4">
        <f>B18-D18</f>
        <v>-0.22299999999999998</v>
      </c>
      <c r="D41" s="14"/>
      <c r="E41" s="14"/>
    </row>
    <row r="42" spans="1:5">
      <c r="A42" t="s">
        <v>1</v>
      </c>
      <c r="B42" s="4">
        <f>B17-C17</f>
        <v>1.8999999999999989E-2</v>
      </c>
      <c r="C42" s="4">
        <f>B17-D17</f>
        <v>-0.23899999999999999</v>
      </c>
      <c r="D42" s="14"/>
      <c r="E42" s="14"/>
    </row>
    <row r="43" spans="1:5">
      <c r="D43" s="14"/>
      <c r="E43" s="14"/>
    </row>
    <row r="44" spans="1:5">
      <c r="D44" s="14"/>
      <c r="E44" s="14"/>
    </row>
    <row r="45" spans="1:5">
      <c r="A45" s="8"/>
      <c r="B45" s="4"/>
      <c r="C45" s="4"/>
      <c r="D45" s="14"/>
      <c r="E45" s="14"/>
    </row>
    <row r="46" spans="1:5">
      <c r="A46" s="8"/>
      <c r="B46" s="4"/>
      <c r="C46" s="4"/>
      <c r="D46" s="14"/>
      <c r="E46" s="14"/>
    </row>
    <row r="47" spans="1:5">
      <c r="A47" s="8"/>
      <c r="B47" s="4"/>
      <c r="C47" s="4"/>
      <c r="D47" s="14"/>
      <c r="E47" s="14"/>
    </row>
    <row r="48" spans="1:5">
      <c r="A48" s="8"/>
      <c r="B48" s="4"/>
      <c r="C48" s="4"/>
      <c r="D48" s="14"/>
      <c r="E48" s="14"/>
    </row>
    <row r="49" spans="1:5">
      <c r="A49" s="8"/>
      <c r="B49" s="4"/>
      <c r="C49" s="4"/>
      <c r="D49" s="14"/>
      <c r="E49" s="14"/>
    </row>
    <row r="50" spans="1:5">
      <c r="A50" s="8"/>
      <c r="B50" s="4"/>
      <c r="C50" s="4"/>
      <c r="D50" s="14"/>
      <c r="E50" s="14"/>
    </row>
    <row r="51" spans="1:5">
      <c r="A51" s="8"/>
      <c r="B51" s="4"/>
      <c r="C51" s="4"/>
      <c r="D51" s="14"/>
      <c r="E51" s="14"/>
    </row>
    <row r="52" spans="1:5">
      <c r="A52" s="8"/>
      <c r="B52" s="4"/>
      <c r="C52" s="4"/>
      <c r="D52" s="14"/>
      <c r="E52" s="14"/>
    </row>
    <row r="53" spans="1:5">
      <c r="A53" s="8"/>
      <c r="B53" s="4"/>
      <c r="C53" s="4"/>
      <c r="D53" s="14"/>
      <c r="E53" s="14"/>
    </row>
    <row r="54" spans="1:5">
      <c r="A54" s="8"/>
      <c r="B54" s="4"/>
      <c r="C54" s="4"/>
      <c r="D54" s="14"/>
      <c r="E54" s="14"/>
    </row>
    <row r="55" spans="1:5">
      <c r="A55" s="8"/>
      <c r="B55" s="4"/>
      <c r="C55" s="4"/>
      <c r="D55" s="14"/>
      <c r="E55" s="14"/>
    </row>
    <row r="56" spans="1:5">
      <c r="A56" s="8"/>
      <c r="B56" s="4"/>
      <c r="C56" s="4"/>
      <c r="D56" s="14"/>
      <c r="E56" s="14"/>
    </row>
    <row r="57" spans="1:5">
      <c r="A57" s="8"/>
      <c r="B57" s="4"/>
      <c r="C57" s="4"/>
      <c r="D57" s="14"/>
      <c r="E57" s="14"/>
    </row>
    <row r="58" spans="1:5">
      <c r="A58" s="8"/>
      <c r="B58" s="4"/>
      <c r="C58" s="4"/>
      <c r="D58" s="14"/>
      <c r="E58" s="14"/>
    </row>
    <row r="59" spans="1:5">
      <c r="A59" s="8"/>
      <c r="B59" s="4"/>
      <c r="C59" s="4"/>
      <c r="D59" s="14"/>
      <c r="E59" s="14"/>
    </row>
    <row r="60" spans="1:5">
      <c r="A60" s="8"/>
      <c r="B60" s="4"/>
      <c r="C60" s="4"/>
      <c r="D60" s="14"/>
      <c r="E60" s="14"/>
    </row>
    <row r="61" spans="1:5">
      <c r="A61" s="8"/>
      <c r="B61" s="4"/>
      <c r="C61" s="4"/>
      <c r="D61" s="14"/>
      <c r="E61" s="14"/>
    </row>
    <row r="62" spans="1:5">
      <c r="A62" s="8"/>
      <c r="B62" s="4"/>
      <c r="C62" s="4"/>
      <c r="D62" s="14"/>
      <c r="E62" s="14"/>
    </row>
    <row r="63" spans="1:5">
      <c r="A63" s="8"/>
      <c r="B63" s="4"/>
      <c r="C63" s="4"/>
      <c r="D63" s="14"/>
      <c r="E63" s="14"/>
    </row>
    <row r="64" spans="1:5">
      <c r="A64" s="8"/>
      <c r="B64" s="4"/>
      <c r="C64" s="4"/>
      <c r="D64" s="14"/>
      <c r="E64" s="14"/>
    </row>
    <row r="65" spans="1:5">
      <c r="A65" s="8"/>
      <c r="B65" s="4"/>
      <c r="C65" s="4"/>
      <c r="D65" s="14"/>
      <c r="E65" s="14"/>
    </row>
    <row r="66" spans="1:5">
      <c r="A66" s="8"/>
      <c r="B66" s="4"/>
      <c r="C66" s="4"/>
      <c r="D66" s="14"/>
      <c r="E66" s="14"/>
    </row>
    <row r="67" spans="1:5">
      <c r="A67" s="8"/>
      <c r="B67" s="4"/>
      <c r="C67" s="4"/>
      <c r="D67" s="14"/>
      <c r="E67" s="14"/>
    </row>
    <row r="68" spans="1:5">
      <c r="A68" s="8"/>
      <c r="B68" s="4"/>
      <c r="C68" s="4"/>
      <c r="D68" s="14"/>
      <c r="E68" s="14"/>
    </row>
    <row r="69" spans="1:5">
      <c r="A69" s="8"/>
      <c r="B69" s="4"/>
      <c r="C69" s="4"/>
      <c r="D69" s="14"/>
      <c r="E69" s="14"/>
    </row>
    <row r="70" spans="1:5">
      <c r="A70" s="8"/>
      <c r="B70" s="4"/>
      <c r="C70" s="4"/>
      <c r="D70" s="14"/>
      <c r="E70" s="14"/>
    </row>
    <row r="71" spans="1:5">
      <c r="A71" s="8"/>
      <c r="B71" s="4"/>
      <c r="C71" s="4"/>
      <c r="D71" s="14"/>
      <c r="E71" s="14"/>
    </row>
    <row r="72" spans="1:5">
      <c r="A72" s="8"/>
      <c r="B72" s="4"/>
      <c r="C72" s="4"/>
      <c r="D72" s="14"/>
      <c r="E72" s="14"/>
    </row>
    <row r="73" spans="1:5">
      <c r="A73" s="8"/>
      <c r="B73" s="4"/>
      <c r="C73" s="4"/>
      <c r="D73" s="14"/>
      <c r="E73" s="14"/>
    </row>
    <row r="74" spans="1:5">
      <c r="A74" s="8"/>
      <c r="B74" s="4"/>
      <c r="C74" s="4"/>
      <c r="D74" s="14"/>
      <c r="E74" s="14"/>
    </row>
    <row r="75" spans="1:5">
      <c r="A75" s="8"/>
      <c r="B75" s="4"/>
      <c r="C75" s="4"/>
      <c r="D75" s="14"/>
      <c r="E75" s="14"/>
    </row>
    <row r="76" spans="1:5">
      <c r="A76" s="8"/>
      <c r="B76" s="4"/>
      <c r="C76" s="4"/>
      <c r="D76" s="14"/>
      <c r="E76" s="14"/>
    </row>
    <row r="77" spans="1:5">
      <c r="A77" s="8"/>
      <c r="B77" s="4"/>
      <c r="C77" s="4"/>
      <c r="D77" s="14"/>
      <c r="E77" s="14"/>
    </row>
    <row r="78" spans="1:5">
      <c r="A78" s="8"/>
      <c r="B78" s="4"/>
      <c r="C78" s="4"/>
      <c r="D78" s="14"/>
      <c r="E78" s="14"/>
    </row>
    <row r="79" spans="1:5">
      <c r="A79" s="8"/>
      <c r="B79" s="4"/>
      <c r="C79" s="4"/>
      <c r="D79" s="14"/>
      <c r="E79" s="14"/>
    </row>
    <row r="80" spans="1:5">
      <c r="A80" s="8"/>
      <c r="B80" s="4"/>
      <c r="C80" s="4"/>
      <c r="D80" s="14"/>
      <c r="E80" s="14"/>
    </row>
    <row r="81" spans="1:5">
      <c r="A81" s="8"/>
      <c r="B81" s="4"/>
      <c r="C81" s="4"/>
      <c r="D81" s="14"/>
      <c r="E81" s="14"/>
    </row>
    <row r="82" spans="1:5">
      <c r="A82" s="8"/>
      <c r="B82" s="4"/>
      <c r="C82" s="4"/>
      <c r="D82" s="14"/>
      <c r="E82" s="14"/>
    </row>
    <row r="83" spans="1:5">
      <c r="A83" s="8"/>
      <c r="B83" s="4"/>
      <c r="C83" s="4"/>
      <c r="D83" s="14"/>
      <c r="E83" s="14"/>
    </row>
    <row r="84" spans="1:5">
      <c r="A84" s="8"/>
      <c r="B84" s="4"/>
      <c r="C84" s="4"/>
      <c r="D84" s="14"/>
      <c r="E84" s="14"/>
    </row>
    <row r="85" spans="1:5">
      <c r="A85" s="8"/>
      <c r="B85" s="4"/>
      <c r="C85" s="4"/>
      <c r="D85" s="14"/>
      <c r="E85" s="14"/>
    </row>
    <row r="86" spans="1:5">
      <c r="A86" s="8"/>
      <c r="B86" s="4"/>
      <c r="C86" s="4"/>
      <c r="D86" s="14"/>
      <c r="E86" s="14"/>
    </row>
    <row r="87" spans="1:5">
      <c r="A87" s="8"/>
      <c r="B87" s="4"/>
      <c r="C87" s="4"/>
      <c r="D87" s="14"/>
      <c r="E87" s="14"/>
    </row>
    <row r="88" spans="1:5">
      <c r="A88" s="8"/>
      <c r="B88" s="4"/>
      <c r="C88" s="4"/>
      <c r="D88" s="14"/>
      <c r="E88" s="14"/>
    </row>
    <row r="89" spans="1:5">
      <c r="A89" s="8"/>
      <c r="B89" s="4"/>
      <c r="C89" s="4"/>
      <c r="D89" s="14"/>
      <c r="E89" s="14"/>
    </row>
    <row r="90" spans="1:5">
      <c r="A90" s="8"/>
      <c r="B90" s="4"/>
      <c r="C90" s="4"/>
      <c r="D90" s="14"/>
      <c r="E90" s="14"/>
    </row>
    <row r="91" spans="1:5">
      <c r="A91" s="8"/>
      <c r="B91" s="4"/>
      <c r="C91" s="4"/>
      <c r="D91" s="14"/>
      <c r="E91" s="14"/>
    </row>
    <row r="92" spans="1:5">
      <c r="A92" s="8"/>
      <c r="B92" s="4"/>
      <c r="C92" s="4"/>
      <c r="D92" s="14"/>
      <c r="E92" s="14"/>
    </row>
    <row r="93" spans="1:5">
      <c r="A93" s="8"/>
      <c r="B93" s="4"/>
      <c r="C93" s="4"/>
      <c r="D93" s="14"/>
      <c r="E93" s="14"/>
    </row>
    <row r="94" spans="1:5">
      <c r="A94" s="8"/>
      <c r="B94" s="4"/>
      <c r="C94" s="4"/>
      <c r="D94" s="14"/>
      <c r="E94" s="14"/>
    </row>
    <row r="95" spans="1:5">
      <c r="A95" s="8"/>
      <c r="B95" s="4"/>
      <c r="C95" s="4"/>
      <c r="D95" s="14"/>
      <c r="E95" s="14"/>
    </row>
    <row r="96" spans="1:5">
      <c r="A96" s="8"/>
      <c r="B96" s="4"/>
      <c r="C96" s="4"/>
      <c r="D96" s="14"/>
      <c r="E96" s="14"/>
    </row>
    <row r="97" spans="1:5">
      <c r="A97" s="8"/>
      <c r="B97" s="4"/>
      <c r="C97" s="4"/>
      <c r="D97" s="14"/>
      <c r="E97" s="14"/>
    </row>
    <row r="98" spans="1:5">
      <c r="A98" s="8"/>
      <c r="B98" s="4"/>
      <c r="C98" s="4"/>
      <c r="D98" s="14"/>
      <c r="E98" s="14"/>
    </row>
    <row r="99" spans="1:5">
      <c r="A99" s="8"/>
      <c r="B99" s="4"/>
      <c r="C99" s="4"/>
      <c r="D99" s="14"/>
      <c r="E99" s="14"/>
    </row>
    <row r="100" spans="1:5">
      <c r="A100" s="8"/>
      <c r="B100" s="4"/>
      <c r="C100" s="4"/>
      <c r="D100" s="14"/>
      <c r="E100" s="14"/>
    </row>
    <row r="101" spans="1:5">
      <c r="A101" s="8"/>
      <c r="B101" s="4"/>
      <c r="C101" s="4"/>
      <c r="D101" s="14"/>
      <c r="E101" s="14"/>
    </row>
    <row r="102" spans="1:5">
      <c r="A102" s="8"/>
      <c r="B102" s="4"/>
      <c r="C102" s="4"/>
      <c r="D102" s="14"/>
      <c r="E102" s="14"/>
    </row>
    <row r="103" spans="1:5">
      <c r="A103" s="8"/>
      <c r="B103" s="4"/>
      <c r="C103" s="4"/>
      <c r="D103" s="14"/>
      <c r="E103" s="14"/>
    </row>
    <row r="104" spans="1:5">
      <c r="A104" s="8"/>
      <c r="B104" s="4"/>
      <c r="C104" s="4"/>
      <c r="D104" s="14"/>
      <c r="E104" s="14"/>
    </row>
    <row r="105" spans="1:5">
      <c r="A105" s="8"/>
      <c r="B105" s="4"/>
      <c r="C105" s="4"/>
      <c r="D105" s="14"/>
      <c r="E105" s="14"/>
    </row>
    <row r="106" spans="1:5">
      <c r="A106" s="8"/>
      <c r="B106" s="4"/>
      <c r="C106" s="4"/>
      <c r="D106" s="14"/>
      <c r="E106" s="14"/>
    </row>
    <row r="107" spans="1:5">
      <c r="A107" s="8"/>
      <c r="B107" s="4"/>
      <c r="C107" s="4"/>
      <c r="D107" s="14"/>
      <c r="E107" s="14"/>
    </row>
    <row r="108" spans="1:5">
      <c r="A108" s="8"/>
      <c r="B108" s="4"/>
      <c r="C108" s="4"/>
      <c r="D108" s="14"/>
      <c r="E108" s="14"/>
    </row>
    <row r="109" spans="1:5">
      <c r="A109" s="8"/>
      <c r="B109" s="4"/>
      <c r="C109" s="4"/>
      <c r="D109" s="14"/>
      <c r="E109" s="14"/>
    </row>
    <row r="110" spans="1:5">
      <c r="A110" s="8"/>
      <c r="B110" s="4"/>
      <c r="C110" s="4"/>
      <c r="D110" s="14"/>
      <c r="E110" s="14"/>
    </row>
    <row r="111" spans="1:5">
      <c r="A111" s="8"/>
      <c r="B111" s="4"/>
      <c r="C111" s="4"/>
      <c r="D111" s="14"/>
      <c r="E111" s="14"/>
    </row>
    <row r="112" spans="1:5">
      <c r="A112" s="8"/>
      <c r="B112" s="4"/>
      <c r="C112" s="4"/>
      <c r="D112" s="14"/>
      <c r="E112" s="14"/>
    </row>
    <row r="113" spans="1:5">
      <c r="A113" s="8"/>
      <c r="B113" s="4"/>
      <c r="C113" s="4"/>
      <c r="D113" s="14"/>
      <c r="E113" s="14"/>
    </row>
    <row r="114" spans="1:5">
      <c r="A114" s="8"/>
      <c r="B114" s="4"/>
      <c r="C114" s="4"/>
      <c r="D114" s="14"/>
      <c r="E114" s="14"/>
    </row>
    <row r="118" spans="1:5">
      <c r="A118" s="9"/>
      <c r="B118" s="2" t="s">
        <v>12</v>
      </c>
    </row>
    <row r="119" spans="1:5">
      <c r="A119" t="s">
        <v>6</v>
      </c>
      <c r="B119" s="7" t="e">
        <f>#REF!-#REF!</f>
        <v>#REF!</v>
      </c>
    </row>
    <row r="120" spans="1:5">
      <c r="A120" t="s">
        <v>5</v>
      </c>
      <c r="B120" s="7" t="e">
        <f>#REF!-#REF!</f>
        <v>#REF!</v>
      </c>
    </row>
    <row r="121" spans="1:5">
      <c r="A121" t="s">
        <v>4</v>
      </c>
      <c r="B121" s="7" t="e">
        <f>#REF!-#REF!</f>
        <v>#REF!</v>
      </c>
    </row>
    <row r="122" spans="1:5">
      <c r="A122" t="s">
        <v>3</v>
      </c>
      <c r="B122" s="7" t="e">
        <f>#REF!-#REF!</f>
        <v>#REF!</v>
      </c>
    </row>
    <row r="123" spans="1:5">
      <c r="A123" t="s">
        <v>2</v>
      </c>
      <c r="B123" s="7" t="e">
        <f>#REF!-#REF!</f>
        <v>#REF!</v>
      </c>
    </row>
    <row r="124" spans="1:5">
      <c r="A124" s="5" t="s">
        <v>13</v>
      </c>
      <c r="B124" s="7" t="e">
        <f>#REF!-#REF!</f>
        <v>#REF!</v>
      </c>
    </row>
    <row r="125" spans="1:5">
      <c r="A125" s="8" t="s">
        <v>14</v>
      </c>
      <c r="B125" s="7" t="e">
        <f>#REF!-#REF!</f>
        <v>#REF!</v>
      </c>
    </row>
    <row r="135" spans="1:2">
      <c r="B135" s="2" t="s">
        <v>12</v>
      </c>
    </row>
    <row r="136" spans="1:2">
      <c r="A136" t="s">
        <v>7</v>
      </c>
      <c r="B136" s="7" t="e">
        <f>#REF!-#REF!</f>
        <v>#REF!</v>
      </c>
    </row>
    <row r="137" spans="1:2">
      <c r="A137" t="s">
        <v>8</v>
      </c>
      <c r="B137" s="7" t="e">
        <f>#REF!-#REF!</f>
        <v>#REF!</v>
      </c>
    </row>
    <row r="138" spans="1:2">
      <c r="A138" t="s">
        <v>9</v>
      </c>
      <c r="B138" s="7" t="e">
        <f>#REF!-#REF!</f>
        <v>#REF!</v>
      </c>
    </row>
    <row r="139" spans="1:2">
      <c r="A139" t="s">
        <v>10</v>
      </c>
      <c r="B139" s="7" t="e">
        <f>#REF!-#REF!</f>
        <v>#REF!</v>
      </c>
    </row>
    <row r="140" spans="1:2">
      <c r="A140" t="s">
        <v>11</v>
      </c>
      <c r="B140" s="7" t="e">
        <f>#REF!-#REF!</f>
        <v>#REF!</v>
      </c>
    </row>
    <row r="141" spans="1:2">
      <c r="A141" s="10" t="s">
        <v>15</v>
      </c>
      <c r="B141" s="7" t="e">
        <f>#REF!-#REF!</f>
        <v>#REF!</v>
      </c>
    </row>
    <row r="142" spans="1:2">
      <c r="A142" s="11" t="s">
        <v>16</v>
      </c>
      <c r="B142" s="7" t="e">
        <f>#REF!-#REF!</f>
        <v>#REF!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D57C5-3861-459B-9432-3581D5673585}">
  <dimension ref="A1:G142"/>
  <sheetViews>
    <sheetView workbookViewId="0">
      <selection activeCell="B24" sqref="B24"/>
    </sheetView>
  </sheetViews>
  <sheetFormatPr baseColWidth="10" defaultRowHeight="15"/>
  <cols>
    <col min="1" max="1" width="32.7109375" bestFit="1" customWidth="1"/>
    <col min="4" max="4" width="12.5703125" bestFit="1" customWidth="1"/>
  </cols>
  <sheetData>
    <row r="1" spans="1:7" ht="45">
      <c r="B1" s="2" t="s">
        <v>23</v>
      </c>
      <c r="C1" s="2" t="s">
        <v>24</v>
      </c>
      <c r="D1" s="2" t="s">
        <v>25</v>
      </c>
      <c r="E1" s="2"/>
    </row>
    <row r="2" spans="1:7">
      <c r="A2" t="s">
        <v>1</v>
      </c>
      <c r="B2" s="12">
        <v>0.59299999999999997</v>
      </c>
      <c r="C2" s="12">
        <v>0.16400000000000001</v>
      </c>
      <c r="D2" s="3">
        <f t="shared" ref="D2" si="0">1-(B2+C2)</f>
        <v>0.24299999999999999</v>
      </c>
      <c r="E2" s="3"/>
      <c r="G2" s="4"/>
    </row>
    <row r="3" spans="1:7">
      <c r="A3" t="s">
        <v>19</v>
      </c>
      <c r="B3" s="12">
        <v>0.63700000000000001</v>
      </c>
      <c r="C3" s="12">
        <v>0.152</v>
      </c>
      <c r="D3" s="3">
        <f>1-(B3+C3)</f>
        <v>0.21099999999999997</v>
      </c>
      <c r="E3" s="3"/>
      <c r="G3" s="4"/>
    </row>
    <row r="4" spans="1:7">
      <c r="A4" t="s">
        <v>5</v>
      </c>
      <c r="B4" s="12">
        <v>0.64400000000000002</v>
      </c>
      <c r="C4" s="12">
        <v>0.159</v>
      </c>
      <c r="D4" s="3">
        <f>1-(B4+C4)</f>
        <v>0.19699999999999995</v>
      </c>
      <c r="E4" s="3"/>
      <c r="G4" s="4"/>
    </row>
    <row r="5" spans="1:7">
      <c r="A5" t="s">
        <v>2</v>
      </c>
      <c r="B5" s="12">
        <v>0.69599999999999995</v>
      </c>
      <c r="C5" s="12">
        <v>0.128</v>
      </c>
      <c r="D5" s="3">
        <f>1-(B5+C5)</f>
        <v>0.17600000000000005</v>
      </c>
      <c r="E5" s="3"/>
      <c r="G5" s="4"/>
    </row>
    <row r="6" spans="1:7">
      <c r="A6" t="s">
        <v>22</v>
      </c>
      <c r="B6" s="12">
        <v>0.70399999999999996</v>
      </c>
      <c r="C6" s="12">
        <v>0.124</v>
      </c>
      <c r="D6" s="3">
        <f>1-(B6+C6)</f>
        <v>0.17200000000000004</v>
      </c>
      <c r="E6" s="3"/>
      <c r="G6" s="4"/>
    </row>
    <row r="7" spans="1:7">
      <c r="A7" t="s">
        <v>3</v>
      </c>
      <c r="B7" s="12">
        <v>0.79400000000000004</v>
      </c>
      <c r="C7" s="12">
        <v>9.2999999999999999E-2</v>
      </c>
      <c r="D7" s="3">
        <f t="shared" ref="D7:D8" si="1">1-(B7+C7)</f>
        <v>0.11299999999999999</v>
      </c>
      <c r="E7" s="3"/>
      <c r="G7" s="4"/>
    </row>
    <row r="8" spans="1:7">
      <c r="A8" t="s">
        <v>4</v>
      </c>
      <c r="B8" s="12">
        <v>0.81399999999999995</v>
      </c>
      <c r="C8" s="12">
        <v>9.0999999999999998E-2</v>
      </c>
      <c r="D8" s="3">
        <f t="shared" si="1"/>
        <v>9.5000000000000084E-2</v>
      </c>
      <c r="E8" s="3"/>
      <c r="G8" s="4"/>
    </row>
    <row r="15" spans="1:7">
      <c r="G15" s="7"/>
    </row>
    <row r="16" spans="1:7">
      <c r="B16" s="15">
        <v>2018</v>
      </c>
      <c r="C16" s="15">
        <v>2017</v>
      </c>
      <c r="D16" s="15">
        <v>2016</v>
      </c>
      <c r="G16" s="7"/>
    </row>
    <row r="17" spans="1:7">
      <c r="A17" t="s">
        <v>1</v>
      </c>
      <c r="B17" s="12">
        <v>0.109705</v>
      </c>
      <c r="C17" s="3">
        <v>0.109</v>
      </c>
      <c r="D17" s="3">
        <v>0.38</v>
      </c>
      <c r="G17" s="7"/>
    </row>
    <row r="18" spans="1:7">
      <c r="A18" t="s">
        <v>22</v>
      </c>
      <c r="B18" s="12">
        <v>0.13727999999999999</v>
      </c>
      <c r="C18" s="3">
        <v>0.13800000000000001</v>
      </c>
      <c r="D18" s="3">
        <v>0.30099999999999999</v>
      </c>
      <c r="G18" s="13"/>
    </row>
    <row r="19" spans="1:7">
      <c r="A19" t="s">
        <v>19</v>
      </c>
      <c r="B19" s="12">
        <v>0.36946000000000001</v>
      </c>
      <c r="C19" s="3">
        <v>0.33300000000000002</v>
      </c>
      <c r="D19" s="3">
        <v>0.34599999999999997</v>
      </c>
      <c r="G19" s="2"/>
    </row>
    <row r="20" spans="1:7">
      <c r="A20" t="s">
        <v>2</v>
      </c>
      <c r="B20" s="12">
        <v>0.39323999999999992</v>
      </c>
      <c r="C20" s="3">
        <v>0.34699999999999998</v>
      </c>
      <c r="D20" s="3">
        <v>0.33</v>
      </c>
      <c r="G20" s="12"/>
    </row>
    <row r="21" spans="1:7">
      <c r="A21" t="s">
        <v>5</v>
      </c>
      <c r="B21" s="12">
        <v>0.43792000000000003</v>
      </c>
      <c r="C21" s="3">
        <v>0.38</v>
      </c>
      <c r="D21" s="3">
        <v>0.307</v>
      </c>
      <c r="G21" s="12"/>
    </row>
    <row r="22" spans="1:7">
      <c r="A22" t="s">
        <v>3</v>
      </c>
      <c r="B22" s="12">
        <v>0.64075800000000005</v>
      </c>
      <c r="C22" s="3">
        <v>0.52500000000000002</v>
      </c>
      <c r="D22" s="3">
        <v>0.54100000000000004</v>
      </c>
      <c r="G22" s="12"/>
    </row>
    <row r="23" spans="1:7">
      <c r="A23" t="s">
        <v>4</v>
      </c>
      <c r="B23" s="12">
        <v>0.66500000000000004</v>
      </c>
      <c r="C23" s="3">
        <v>0.54300000000000004</v>
      </c>
      <c r="D23" s="3">
        <v>0.58399999999999996</v>
      </c>
      <c r="G23" s="12"/>
    </row>
    <row r="24" spans="1:7">
      <c r="E24" s="12"/>
      <c r="G24" s="12"/>
    </row>
    <row r="25" spans="1:7">
      <c r="E25" s="12"/>
      <c r="G25" s="12"/>
    </row>
    <row r="26" spans="1:7">
      <c r="B26" s="4"/>
      <c r="E26" s="12"/>
      <c r="G26" s="12"/>
    </row>
    <row r="27" spans="1:7">
      <c r="B27" s="4"/>
      <c r="C27" s="6"/>
      <c r="D27" s="4"/>
      <c r="E27" s="4"/>
      <c r="G27" s="7"/>
    </row>
    <row r="28" spans="1:7">
      <c r="B28" s="4"/>
      <c r="C28" s="6"/>
      <c r="D28" s="4"/>
      <c r="E28" s="4"/>
      <c r="G28" s="7"/>
    </row>
    <row r="29" spans="1:7">
      <c r="B29" s="4"/>
      <c r="C29" s="6"/>
      <c r="D29" s="4"/>
      <c r="E29" s="4"/>
      <c r="G29" s="7"/>
    </row>
    <row r="30" spans="1:7">
      <c r="B30" s="4"/>
    </row>
    <row r="31" spans="1:7">
      <c r="B31" s="4"/>
    </row>
    <row r="32" spans="1:7">
      <c r="B32" s="4"/>
    </row>
    <row r="35" spans="1:5">
      <c r="B35" s="15" t="s">
        <v>20</v>
      </c>
      <c r="C35" s="15" t="s">
        <v>21</v>
      </c>
    </row>
    <row r="36" spans="1:5">
      <c r="A36" t="s">
        <v>4</v>
      </c>
      <c r="B36" s="4">
        <f>B23-C23</f>
        <v>0.122</v>
      </c>
      <c r="C36" s="4">
        <f>B23-D23</f>
        <v>8.1000000000000072E-2</v>
      </c>
    </row>
    <row r="37" spans="1:5">
      <c r="A37" t="s">
        <v>3</v>
      </c>
      <c r="B37" s="4">
        <f>B22-C22</f>
        <v>0.11575800000000003</v>
      </c>
      <c r="C37" s="4">
        <f>B22-D22</f>
        <v>9.9758000000000013E-2</v>
      </c>
    </row>
    <row r="38" spans="1:5">
      <c r="A38" t="s">
        <v>5</v>
      </c>
      <c r="B38" s="4">
        <f>B21-C21</f>
        <v>5.7920000000000027E-2</v>
      </c>
      <c r="C38" s="4">
        <f>B21-D21</f>
        <v>0.13092000000000004</v>
      </c>
    </row>
    <row r="39" spans="1:5">
      <c r="A39" t="s">
        <v>2</v>
      </c>
      <c r="B39" s="4">
        <f t="shared" ref="B39" si="2">B20-C20</f>
        <v>4.6239999999999948E-2</v>
      </c>
      <c r="C39" s="4">
        <f t="shared" ref="C39" si="3">B20-D20</f>
        <v>6.3239999999999907E-2</v>
      </c>
      <c r="D39" s="14"/>
      <c r="E39" s="14"/>
    </row>
    <row r="40" spans="1:5">
      <c r="A40" t="s">
        <v>19</v>
      </c>
      <c r="B40" s="4">
        <f>B19-C19</f>
        <v>3.6459999999999992E-2</v>
      </c>
      <c r="C40" s="4">
        <f>B19-D19</f>
        <v>2.3460000000000036E-2</v>
      </c>
      <c r="D40" s="14"/>
      <c r="E40" s="14"/>
    </row>
    <row r="41" spans="1:5">
      <c r="A41" t="s">
        <v>22</v>
      </c>
      <c r="B41" s="4">
        <f>B18-C18</f>
        <v>-7.2000000000002617E-4</v>
      </c>
      <c r="C41" s="4">
        <f>B18-D18</f>
        <v>-0.16372</v>
      </c>
      <c r="D41" s="14"/>
      <c r="E41" s="14"/>
    </row>
    <row r="42" spans="1:5">
      <c r="A42" t="s">
        <v>1</v>
      </c>
      <c r="B42" s="4">
        <f>B17-C17</f>
        <v>7.049999999999973E-4</v>
      </c>
      <c r="C42" s="4">
        <f>B17-D17</f>
        <v>-0.27029500000000001</v>
      </c>
      <c r="D42" s="14"/>
      <c r="E42" s="14"/>
    </row>
    <row r="43" spans="1:5">
      <c r="D43" s="14"/>
      <c r="E43" s="14"/>
    </row>
    <row r="44" spans="1:5">
      <c r="D44" s="14"/>
      <c r="E44" s="14"/>
    </row>
    <row r="45" spans="1:5">
      <c r="A45" s="8"/>
      <c r="B45" s="4"/>
      <c r="C45" s="4"/>
      <c r="D45" s="14"/>
      <c r="E45" s="14"/>
    </row>
    <row r="46" spans="1:5">
      <c r="A46" s="8"/>
      <c r="B46" s="4"/>
      <c r="C46" s="4"/>
      <c r="D46" s="14"/>
      <c r="E46" s="14"/>
    </row>
    <row r="47" spans="1:5">
      <c r="A47" s="8"/>
      <c r="B47" s="4"/>
      <c r="C47" s="4"/>
      <c r="D47" s="14"/>
      <c r="E47" s="14"/>
    </row>
    <row r="48" spans="1:5">
      <c r="A48" s="8"/>
      <c r="B48" s="4"/>
      <c r="C48" s="4"/>
      <c r="D48" s="14"/>
      <c r="E48" s="14"/>
    </row>
    <row r="49" spans="1:5">
      <c r="A49" s="8"/>
      <c r="B49" s="4"/>
      <c r="C49" s="4"/>
      <c r="D49" s="14"/>
      <c r="E49" s="14"/>
    </row>
    <row r="50" spans="1:5">
      <c r="A50" s="8"/>
      <c r="B50" s="4"/>
      <c r="C50" s="4"/>
      <c r="D50" s="14"/>
      <c r="E50" s="14"/>
    </row>
    <row r="51" spans="1:5">
      <c r="A51" s="8"/>
      <c r="B51" s="4"/>
      <c r="C51" s="4"/>
      <c r="D51" s="14"/>
      <c r="E51" s="14"/>
    </row>
    <row r="52" spans="1:5">
      <c r="A52" s="8"/>
      <c r="B52" s="4"/>
      <c r="C52" s="4"/>
      <c r="D52" s="14"/>
      <c r="E52" s="14"/>
    </row>
    <row r="53" spans="1:5">
      <c r="A53" s="8"/>
      <c r="B53" s="4"/>
      <c r="C53" s="4"/>
      <c r="D53" s="14"/>
      <c r="E53" s="14"/>
    </row>
    <row r="54" spans="1:5">
      <c r="A54" s="8"/>
      <c r="B54" s="4"/>
      <c r="C54" s="4"/>
      <c r="D54" s="14"/>
      <c r="E54" s="14"/>
    </row>
    <row r="55" spans="1:5">
      <c r="A55" s="8"/>
      <c r="B55" s="4"/>
      <c r="C55" s="4"/>
      <c r="D55" s="14"/>
      <c r="E55" s="14"/>
    </row>
    <row r="56" spans="1:5">
      <c r="A56" s="8"/>
      <c r="B56" s="4"/>
      <c r="C56" s="4"/>
      <c r="D56" s="14"/>
      <c r="E56" s="14"/>
    </row>
    <row r="57" spans="1:5">
      <c r="A57" s="8"/>
      <c r="B57" s="4"/>
      <c r="C57" s="4"/>
      <c r="D57" s="14"/>
      <c r="E57" s="14"/>
    </row>
    <row r="58" spans="1:5">
      <c r="A58" s="8"/>
      <c r="B58" s="4"/>
      <c r="C58" s="4"/>
      <c r="D58" s="14"/>
      <c r="E58" s="14"/>
    </row>
    <row r="59" spans="1:5">
      <c r="A59" s="8"/>
      <c r="B59" s="4"/>
      <c r="C59" s="4"/>
      <c r="D59" s="14"/>
      <c r="E59" s="14"/>
    </row>
    <row r="60" spans="1:5">
      <c r="A60" s="8"/>
      <c r="B60" s="4"/>
      <c r="C60" s="4"/>
      <c r="D60" s="14"/>
      <c r="E60" s="14"/>
    </row>
    <row r="61" spans="1:5">
      <c r="A61" s="8"/>
      <c r="B61" s="4"/>
      <c r="C61" s="4"/>
      <c r="D61" s="14"/>
      <c r="E61" s="14"/>
    </row>
    <row r="62" spans="1:5">
      <c r="A62" s="8"/>
      <c r="B62" s="4"/>
      <c r="C62" s="4"/>
      <c r="D62" s="14"/>
      <c r="E62" s="14"/>
    </row>
    <row r="63" spans="1:5">
      <c r="A63" s="8"/>
      <c r="B63" s="4"/>
      <c r="C63" s="4"/>
      <c r="D63" s="14"/>
      <c r="E63" s="14"/>
    </row>
    <row r="64" spans="1:5">
      <c r="A64" s="8"/>
      <c r="B64" s="4"/>
      <c r="C64" s="4"/>
      <c r="D64" s="14"/>
      <c r="E64" s="14"/>
    </row>
    <row r="65" spans="1:5">
      <c r="A65" s="8"/>
      <c r="B65" s="4"/>
      <c r="C65" s="4"/>
      <c r="D65" s="14"/>
      <c r="E65" s="14"/>
    </row>
    <row r="66" spans="1:5">
      <c r="A66" s="8"/>
      <c r="B66" s="4"/>
      <c r="C66" s="4"/>
      <c r="D66" s="14"/>
      <c r="E66" s="14"/>
    </row>
    <row r="67" spans="1:5">
      <c r="A67" s="8"/>
      <c r="B67" s="4"/>
      <c r="C67" s="4"/>
      <c r="D67" s="14"/>
      <c r="E67" s="14"/>
    </row>
    <row r="68" spans="1:5">
      <c r="A68" s="8"/>
      <c r="B68" s="4"/>
      <c r="C68" s="4"/>
      <c r="D68" s="14"/>
      <c r="E68" s="14"/>
    </row>
    <row r="69" spans="1:5">
      <c r="A69" s="8"/>
      <c r="B69" s="4"/>
      <c r="C69" s="4"/>
      <c r="D69" s="14"/>
      <c r="E69" s="14"/>
    </row>
    <row r="70" spans="1:5">
      <c r="A70" s="8"/>
      <c r="B70" s="4"/>
      <c r="C70" s="4"/>
      <c r="D70" s="14"/>
      <c r="E70" s="14"/>
    </row>
    <row r="71" spans="1:5">
      <c r="A71" s="8"/>
      <c r="B71" s="4"/>
      <c r="C71" s="4"/>
      <c r="D71" s="14"/>
      <c r="E71" s="14"/>
    </row>
    <row r="72" spans="1:5">
      <c r="A72" s="8"/>
      <c r="B72" s="4"/>
      <c r="C72" s="4"/>
      <c r="D72" s="14"/>
      <c r="E72" s="14"/>
    </row>
    <row r="73" spans="1:5">
      <c r="A73" s="8"/>
      <c r="B73" s="4"/>
      <c r="C73" s="4"/>
      <c r="D73" s="14"/>
      <c r="E73" s="14"/>
    </row>
    <row r="74" spans="1:5">
      <c r="A74" s="8"/>
      <c r="B74" s="4"/>
      <c r="C74" s="4"/>
      <c r="D74" s="14"/>
      <c r="E74" s="14"/>
    </row>
    <row r="75" spans="1:5">
      <c r="A75" s="8"/>
      <c r="B75" s="4"/>
      <c r="C75" s="4"/>
      <c r="D75" s="14"/>
      <c r="E75" s="14"/>
    </row>
    <row r="76" spans="1:5">
      <c r="A76" s="8"/>
      <c r="B76" s="4"/>
      <c r="C76" s="4"/>
      <c r="D76" s="14"/>
      <c r="E76" s="14"/>
    </row>
    <row r="77" spans="1:5">
      <c r="A77" s="8"/>
      <c r="B77" s="4"/>
      <c r="C77" s="4"/>
      <c r="D77" s="14"/>
      <c r="E77" s="14"/>
    </row>
    <row r="78" spans="1:5">
      <c r="A78" s="8"/>
      <c r="B78" s="4"/>
      <c r="C78" s="4"/>
      <c r="D78" s="14"/>
      <c r="E78" s="14"/>
    </row>
    <row r="79" spans="1:5">
      <c r="A79" s="8"/>
      <c r="B79" s="4"/>
      <c r="C79" s="4"/>
      <c r="D79" s="14"/>
      <c r="E79" s="14"/>
    </row>
    <row r="80" spans="1:5">
      <c r="A80" s="8"/>
      <c r="B80" s="4"/>
      <c r="C80" s="4"/>
      <c r="D80" s="14"/>
      <c r="E80" s="14"/>
    </row>
    <row r="81" spans="1:5">
      <c r="A81" s="8"/>
      <c r="B81" s="4"/>
      <c r="C81" s="4"/>
      <c r="D81" s="14"/>
      <c r="E81" s="14"/>
    </row>
    <row r="82" spans="1:5">
      <c r="A82" s="8"/>
      <c r="B82" s="4"/>
      <c r="C82" s="4"/>
      <c r="D82" s="14"/>
      <c r="E82" s="14"/>
    </row>
    <row r="83" spans="1:5">
      <c r="A83" s="8"/>
      <c r="B83" s="4"/>
      <c r="C83" s="4"/>
      <c r="D83" s="14"/>
      <c r="E83" s="14"/>
    </row>
    <row r="84" spans="1:5">
      <c r="A84" s="8"/>
      <c r="B84" s="4"/>
      <c r="C84" s="4"/>
      <c r="D84" s="14"/>
      <c r="E84" s="14"/>
    </row>
    <row r="85" spans="1:5">
      <c r="A85" s="8"/>
      <c r="B85" s="4"/>
      <c r="C85" s="4"/>
      <c r="D85" s="14"/>
      <c r="E85" s="14"/>
    </row>
    <row r="86" spans="1:5">
      <c r="A86" s="8"/>
      <c r="B86" s="4"/>
      <c r="C86" s="4"/>
      <c r="D86" s="14"/>
      <c r="E86" s="14"/>
    </row>
    <row r="87" spans="1:5">
      <c r="A87" s="8"/>
      <c r="B87" s="4"/>
      <c r="C87" s="4"/>
      <c r="D87" s="14"/>
      <c r="E87" s="14"/>
    </row>
    <row r="88" spans="1:5">
      <c r="A88" s="8"/>
      <c r="B88" s="4"/>
      <c r="C88" s="4"/>
      <c r="D88" s="14"/>
      <c r="E88" s="14"/>
    </row>
    <row r="89" spans="1:5">
      <c r="A89" s="8"/>
      <c r="B89" s="4"/>
      <c r="C89" s="4"/>
      <c r="D89" s="14"/>
      <c r="E89" s="14"/>
    </row>
    <row r="90" spans="1:5">
      <c r="A90" s="8"/>
      <c r="B90" s="4"/>
      <c r="C90" s="4"/>
      <c r="D90" s="14"/>
      <c r="E90" s="14"/>
    </row>
    <row r="91" spans="1:5">
      <c r="A91" s="8"/>
      <c r="B91" s="4"/>
      <c r="C91" s="4"/>
      <c r="D91" s="14"/>
      <c r="E91" s="14"/>
    </row>
    <row r="92" spans="1:5">
      <c r="A92" s="8"/>
      <c r="B92" s="4"/>
      <c r="C92" s="4"/>
      <c r="D92" s="14"/>
      <c r="E92" s="14"/>
    </row>
    <row r="93" spans="1:5">
      <c r="A93" s="8"/>
      <c r="B93" s="4"/>
      <c r="C93" s="4"/>
      <c r="D93" s="14"/>
      <c r="E93" s="14"/>
    </row>
    <row r="94" spans="1:5">
      <c r="A94" s="8"/>
      <c r="B94" s="4"/>
      <c r="C94" s="4"/>
      <c r="D94" s="14"/>
      <c r="E94" s="14"/>
    </row>
    <row r="95" spans="1:5">
      <c r="A95" s="8"/>
      <c r="B95" s="4"/>
      <c r="C95" s="4"/>
      <c r="D95" s="14"/>
      <c r="E95" s="14"/>
    </row>
    <row r="96" spans="1:5">
      <c r="A96" s="8"/>
      <c r="B96" s="4"/>
      <c r="C96" s="4"/>
      <c r="D96" s="14"/>
      <c r="E96" s="14"/>
    </row>
    <row r="97" spans="1:5">
      <c r="A97" s="8"/>
      <c r="B97" s="4"/>
      <c r="C97" s="4"/>
      <c r="D97" s="14"/>
      <c r="E97" s="14"/>
    </row>
    <row r="98" spans="1:5">
      <c r="A98" s="8"/>
      <c r="B98" s="4"/>
      <c r="C98" s="4"/>
      <c r="D98" s="14"/>
      <c r="E98" s="14"/>
    </row>
    <row r="99" spans="1:5">
      <c r="A99" s="8"/>
      <c r="B99" s="4"/>
      <c r="C99" s="4"/>
      <c r="D99" s="14"/>
      <c r="E99" s="14"/>
    </row>
    <row r="100" spans="1:5">
      <c r="A100" s="8"/>
      <c r="B100" s="4"/>
      <c r="C100" s="4"/>
      <c r="D100" s="14"/>
      <c r="E100" s="14"/>
    </row>
    <row r="101" spans="1:5">
      <c r="A101" s="8"/>
      <c r="B101" s="4"/>
      <c r="C101" s="4"/>
      <c r="D101" s="14"/>
      <c r="E101" s="14"/>
    </row>
    <row r="102" spans="1:5">
      <c r="A102" s="8"/>
      <c r="B102" s="4"/>
      <c r="C102" s="4"/>
      <c r="D102" s="14"/>
      <c r="E102" s="14"/>
    </row>
    <row r="103" spans="1:5">
      <c r="A103" s="8"/>
      <c r="B103" s="4"/>
      <c r="C103" s="4"/>
      <c r="D103" s="14"/>
      <c r="E103" s="14"/>
    </row>
    <row r="104" spans="1:5">
      <c r="A104" s="8"/>
      <c r="B104" s="4"/>
      <c r="C104" s="4"/>
      <c r="D104" s="14"/>
      <c r="E104" s="14"/>
    </row>
    <row r="105" spans="1:5">
      <c r="A105" s="8"/>
      <c r="B105" s="4"/>
      <c r="C105" s="4"/>
      <c r="D105" s="14"/>
      <c r="E105" s="14"/>
    </row>
    <row r="106" spans="1:5">
      <c r="A106" s="8"/>
      <c r="B106" s="4"/>
      <c r="C106" s="4"/>
      <c r="D106" s="14"/>
      <c r="E106" s="14"/>
    </row>
    <row r="107" spans="1:5">
      <c r="A107" s="8"/>
      <c r="B107" s="4"/>
      <c r="C107" s="4"/>
      <c r="D107" s="14"/>
      <c r="E107" s="14"/>
    </row>
    <row r="108" spans="1:5">
      <c r="A108" s="8"/>
      <c r="B108" s="4"/>
      <c r="C108" s="4"/>
      <c r="D108" s="14"/>
      <c r="E108" s="14"/>
    </row>
    <row r="109" spans="1:5">
      <c r="A109" s="8"/>
      <c r="B109" s="4"/>
      <c r="C109" s="4"/>
      <c r="D109" s="14"/>
      <c r="E109" s="14"/>
    </row>
    <row r="110" spans="1:5">
      <c r="A110" s="8"/>
      <c r="B110" s="4"/>
      <c r="C110" s="4"/>
      <c r="D110" s="14"/>
      <c r="E110" s="14"/>
    </row>
    <row r="111" spans="1:5">
      <c r="A111" s="8"/>
      <c r="B111" s="4"/>
      <c r="C111" s="4"/>
      <c r="D111" s="14"/>
      <c r="E111" s="14"/>
    </row>
    <row r="112" spans="1:5">
      <c r="A112" s="8"/>
      <c r="B112" s="4"/>
      <c r="C112" s="4"/>
      <c r="D112" s="14"/>
      <c r="E112" s="14"/>
    </row>
    <row r="113" spans="1:5">
      <c r="A113" s="8"/>
      <c r="B113" s="4"/>
      <c r="C113" s="4"/>
      <c r="D113" s="14"/>
      <c r="E113" s="14"/>
    </row>
    <row r="114" spans="1:5">
      <c r="A114" s="8"/>
      <c r="B114" s="4"/>
      <c r="C114" s="4"/>
      <c r="D114" s="14"/>
      <c r="E114" s="14"/>
    </row>
    <row r="118" spans="1:5">
      <c r="A118" s="9"/>
      <c r="B118" s="2" t="s">
        <v>12</v>
      </c>
    </row>
    <row r="119" spans="1:5">
      <c r="A119" t="s">
        <v>6</v>
      </c>
      <c r="B119" s="7" t="e">
        <f>#REF!-#REF!</f>
        <v>#REF!</v>
      </c>
    </row>
    <row r="120" spans="1:5">
      <c r="A120" t="s">
        <v>5</v>
      </c>
      <c r="B120" s="7" t="e">
        <f>#REF!-#REF!</f>
        <v>#REF!</v>
      </c>
    </row>
    <row r="121" spans="1:5">
      <c r="A121" t="s">
        <v>4</v>
      </c>
      <c r="B121" s="7" t="e">
        <f>#REF!-#REF!</f>
        <v>#REF!</v>
      </c>
    </row>
    <row r="122" spans="1:5">
      <c r="A122" t="s">
        <v>3</v>
      </c>
      <c r="B122" s="7" t="e">
        <f>#REF!-#REF!</f>
        <v>#REF!</v>
      </c>
    </row>
    <row r="123" spans="1:5">
      <c r="A123" t="s">
        <v>2</v>
      </c>
      <c r="B123" s="7" t="e">
        <f>#REF!-#REF!</f>
        <v>#REF!</v>
      </c>
    </row>
    <row r="124" spans="1:5">
      <c r="A124" s="5" t="s">
        <v>13</v>
      </c>
      <c r="B124" s="7" t="e">
        <f>#REF!-#REF!</f>
        <v>#REF!</v>
      </c>
    </row>
    <row r="125" spans="1:5">
      <c r="A125" s="8" t="s">
        <v>14</v>
      </c>
      <c r="B125" s="7" t="e">
        <f>#REF!-#REF!</f>
        <v>#REF!</v>
      </c>
    </row>
    <row r="135" spans="1:2">
      <c r="B135" s="2" t="s">
        <v>12</v>
      </c>
    </row>
    <row r="136" spans="1:2">
      <c r="A136" t="s">
        <v>7</v>
      </c>
      <c r="B136" s="7" t="e">
        <f>#REF!-#REF!</f>
        <v>#REF!</v>
      </c>
    </row>
    <row r="137" spans="1:2">
      <c r="A137" t="s">
        <v>8</v>
      </c>
      <c r="B137" s="7" t="e">
        <f>#REF!-#REF!</f>
        <v>#REF!</v>
      </c>
    </row>
    <row r="138" spans="1:2">
      <c r="A138" t="s">
        <v>9</v>
      </c>
      <c r="B138" s="7" t="e">
        <f>#REF!-#REF!</f>
        <v>#REF!</v>
      </c>
    </row>
    <row r="139" spans="1:2">
      <c r="A139" t="s">
        <v>10</v>
      </c>
      <c r="B139" s="7" t="e">
        <f>#REF!-#REF!</f>
        <v>#REF!</v>
      </c>
    </row>
    <row r="140" spans="1:2">
      <c r="A140" t="s">
        <v>11</v>
      </c>
      <c r="B140" s="7" t="e">
        <f>#REF!-#REF!</f>
        <v>#REF!</v>
      </c>
    </row>
    <row r="141" spans="1:2">
      <c r="A141" s="10" t="s">
        <v>15</v>
      </c>
      <c r="B141" s="7" t="e">
        <f>#REF!-#REF!</f>
        <v>#REF!</v>
      </c>
    </row>
    <row r="142" spans="1:2">
      <c r="A142" s="11" t="s">
        <v>16</v>
      </c>
      <c r="B142" s="7" t="e">
        <f>#REF!-#REF!</f>
        <v>#REF!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B1655-B156-404E-905C-DAA97DFAB887}">
  <dimension ref="A1:C52"/>
  <sheetViews>
    <sheetView workbookViewId="0">
      <selection activeCell="K21" sqref="K21"/>
    </sheetView>
  </sheetViews>
  <sheetFormatPr baseColWidth="10" defaultRowHeight="15"/>
  <cols>
    <col min="2" max="3" width="11.42578125" style="22"/>
  </cols>
  <sheetData>
    <row r="1" spans="1:3">
      <c r="A1" s="16"/>
      <c r="B1" s="17" t="s">
        <v>8</v>
      </c>
      <c r="C1" s="17"/>
    </row>
    <row r="2" spans="1:3">
      <c r="A2" s="16"/>
      <c r="B2" s="18"/>
      <c r="C2" s="18"/>
    </row>
    <row r="3" spans="1:3">
      <c r="A3" s="19" t="s">
        <v>26</v>
      </c>
      <c r="B3" s="20">
        <f>'P11_Conoc-ubicación Portavoces'!B4</f>
        <v>0.64400000000000002</v>
      </c>
      <c r="C3" s="20"/>
    </row>
    <row r="4" spans="1:3">
      <c r="A4" s="16"/>
      <c r="B4" s="20"/>
      <c r="C4" s="20"/>
    </row>
    <row r="5" spans="1:3" ht="25.5">
      <c r="A5" s="19" t="s">
        <v>27</v>
      </c>
      <c r="B5" s="20"/>
      <c r="C5" s="20"/>
    </row>
    <row r="6" spans="1:3">
      <c r="A6" s="21" t="s">
        <v>28</v>
      </c>
      <c r="B6" s="109">
        <v>0.70399999999999996</v>
      </c>
      <c r="C6" s="20">
        <f>B3</f>
        <v>0.64400000000000002</v>
      </c>
    </row>
    <row r="7" spans="1:3">
      <c r="A7" s="21" t="s">
        <v>29</v>
      </c>
      <c r="B7" s="109">
        <v>0.73099999999999998</v>
      </c>
      <c r="C7" s="20">
        <f>C6</f>
        <v>0.64400000000000002</v>
      </c>
    </row>
    <row r="8" spans="1:3">
      <c r="A8" s="21" t="s">
        <v>30</v>
      </c>
      <c r="B8" s="109">
        <v>0.63700000000000001</v>
      </c>
      <c r="C8" s="20">
        <f t="shared" ref="C8:C44" si="0">C7</f>
        <v>0.64400000000000002</v>
      </c>
    </row>
    <row r="9" spans="1:3" ht="24">
      <c r="A9" s="21" t="s">
        <v>31</v>
      </c>
      <c r="B9" s="109">
        <v>0.63700000000000001</v>
      </c>
      <c r="C9" s="20">
        <f t="shared" si="0"/>
        <v>0.64400000000000002</v>
      </c>
    </row>
    <row r="10" spans="1:3">
      <c r="A10" s="16" t="s">
        <v>32</v>
      </c>
      <c r="B10" s="109">
        <v>0.51100000000000001</v>
      </c>
      <c r="C10" s="20">
        <f t="shared" si="0"/>
        <v>0.64400000000000002</v>
      </c>
    </row>
    <row r="11" spans="1:3">
      <c r="B11" s="110"/>
      <c r="C11" s="20">
        <f t="shared" si="0"/>
        <v>0.64400000000000002</v>
      </c>
    </row>
    <row r="12" spans="1:3">
      <c r="A12" s="19" t="s">
        <v>33</v>
      </c>
      <c r="B12" s="110"/>
      <c r="C12" s="20">
        <f t="shared" si="0"/>
        <v>0.64400000000000002</v>
      </c>
    </row>
    <row r="13" spans="1:3" ht="24">
      <c r="A13" s="21" t="s">
        <v>34</v>
      </c>
      <c r="B13" s="109">
        <v>0.64300000000000002</v>
      </c>
      <c r="C13" s="20">
        <f t="shared" si="0"/>
        <v>0.64400000000000002</v>
      </c>
    </row>
    <row r="14" spans="1:3" ht="24">
      <c r="A14" s="21" t="s">
        <v>35</v>
      </c>
      <c r="B14" s="109">
        <v>0.55700000000000005</v>
      </c>
      <c r="C14" s="20">
        <f t="shared" si="0"/>
        <v>0.64400000000000002</v>
      </c>
    </row>
    <row r="15" spans="1:3" ht="24">
      <c r="A15" s="21" t="s">
        <v>36</v>
      </c>
      <c r="B15" s="109">
        <v>0.64800000000000002</v>
      </c>
      <c r="C15" s="20">
        <f t="shared" si="0"/>
        <v>0.64400000000000002</v>
      </c>
    </row>
    <row r="16" spans="1:3" ht="24">
      <c r="A16" s="21" t="s">
        <v>37</v>
      </c>
      <c r="B16" s="109">
        <v>0.68</v>
      </c>
      <c r="C16" s="20">
        <f t="shared" si="0"/>
        <v>0.64400000000000002</v>
      </c>
    </row>
    <row r="17" spans="1:3" ht="24">
      <c r="A17" s="21" t="s">
        <v>38</v>
      </c>
      <c r="B17" s="109">
        <v>0.53200000000000003</v>
      </c>
      <c r="C17" s="20">
        <f t="shared" si="0"/>
        <v>0.64400000000000002</v>
      </c>
    </row>
    <row r="18" spans="1:3">
      <c r="A18" s="16" t="s">
        <v>30</v>
      </c>
      <c r="B18" s="109">
        <v>0.73099999999999998</v>
      </c>
      <c r="C18" s="20">
        <f t="shared" si="0"/>
        <v>0.64400000000000002</v>
      </c>
    </row>
    <row r="19" spans="1:3">
      <c r="C19" s="20">
        <f t="shared" si="0"/>
        <v>0.64400000000000002</v>
      </c>
    </row>
    <row r="20" spans="1:3" ht="25.5">
      <c r="A20" s="19" t="s">
        <v>47</v>
      </c>
      <c r="B20" s="20"/>
      <c r="C20" s="20">
        <f t="shared" si="0"/>
        <v>0.64400000000000002</v>
      </c>
    </row>
    <row r="21" spans="1:3" ht="48">
      <c r="A21" s="21" t="s">
        <v>54</v>
      </c>
      <c r="B21" s="109">
        <v>0.33300000000000002</v>
      </c>
      <c r="C21" s="20">
        <f t="shared" si="0"/>
        <v>0.64400000000000002</v>
      </c>
    </row>
    <row r="22" spans="1:3" ht="36">
      <c r="A22" s="21" t="s">
        <v>55</v>
      </c>
      <c r="B22" s="109">
        <v>0.56000000000000005</v>
      </c>
      <c r="C22" s="20">
        <f t="shared" si="0"/>
        <v>0.64400000000000002</v>
      </c>
    </row>
    <row r="23" spans="1:3" ht="24">
      <c r="A23" s="21" t="s">
        <v>56</v>
      </c>
      <c r="B23" s="109">
        <v>0.64</v>
      </c>
      <c r="C23" s="20">
        <f t="shared" si="0"/>
        <v>0.64400000000000002</v>
      </c>
    </row>
    <row r="24" spans="1:3">
      <c r="A24" s="21" t="s">
        <v>48</v>
      </c>
      <c r="B24" s="109">
        <v>0.71699999999999997</v>
      </c>
      <c r="C24" s="20">
        <f t="shared" si="0"/>
        <v>0.64400000000000002</v>
      </c>
    </row>
    <row r="25" spans="1:3">
      <c r="C25" s="20">
        <f t="shared" si="0"/>
        <v>0.64400000000000002</v>
      </c>
    </row>
    <row r="26" spans="1:3" ht="25.5">
      <c r="A26" s="19" t="s">
        <v>57</v>
      </c>
      <c r="B26" s="20"/>
      <c r="C26" s="20">
        <f t="shared" si="0"/>
        <v>0.64400000000000002</v>
      </c>
    </row>
    <row r="27" spans="1:3" ht="24">
      <c r="A27" s="21" t="s">
        <v>58</v>
      </c>
      <c r="B27" s="109">
        <v>0.71</v>
      </c>
      <c r="C27" s="20">
        <f t="shared" si="0"/>
        <v>0.64400000000000002</v>
      </c>
    </row>
    <row r="28" spans="1:3">
      <c r="A28" s="21" t="s">
        <v>29</v>
      </c>
      <c r="B28" s="109">
        <v>0.60299999999999998</v>
      </c>
      <c r="C28" s="20">
        <f t="shared" si="0"/>
        <v>0.64400000000000002</v>
      </c>
    </row>
    <row r="29" spans="1:3" ht="24">
      <c r="A29" s="21" t="s">
        <v>59</v>
      </c>
      <c r="B29" s="109">
        <v>0.56599999999999995</v>
      </c>
      <c r="C29" s="20">
        <f t="shared" si="0"/>
        <v>0.64400000000000002</v>
      </c>
    </row>
    <row r="30" spans="1:3">
      <c r="A30" s="21"/>
      <c r="B30" s="109"/>
      <c r="C30" s="20">
        <f t="shared" si="0"/>
        <v>0.64400000000000002</v>
      </c>
    </row>
    <row r="31" spans="1:3" ht="25.5" customHeight="1">
      <c r="A31" s="19" t="s">
        <v>42</v>
      </c>
      <c r="B31" s="20"/>
      <c r="C31" s="20">
        <f t="shared" si="0"/>
        <v>0.64400000000000002</v>
      </c>
    </row>
    <row r="32" spans="1:3" ht="24">
      <c r="A32" s="21" t="s">
        <v>43</v>
      </c>
      <c r="B32" s="24">
        <v>0.42699999999999999</v>
      </c>
      <c r="C32" s="20">
        <f t="shared" si="0"/>
        <v>0.64400000000000002</v>
      </c>
    </row>
    <row r="33" spans="1:3" ht="24">
      <c r="A33" s="21" t="s">
        <v>44</v>
      </c>
      <c r="B33" s="24">
        <v>0.59099999999999997</v>
      </c>
      <c r="C33" s="20">
        <f t="shared" si="0"/>
        <v>0.64400000000000002</v>
      </c>
    </row>
    <row r="34" spans="1:3" ht="24">
      <c r="A34" s="21" t="s">
        <v>45</v>
      </c>
      <c r="B34" s="24">
        <v>0.72599999999999998</v>
      </c>
      <c r="C34" s="20">
        <f t="shared" si="0"/>
        <v>0.64400000000000002</v>
      </c>
    </row>
    <row r="35" spans="1:3" ht="24">
      <c r="A35" s="21" t="s">
        <v>46</v>
      </c>
      <c r="B35" s="24">
        <v>0.71499999999999997</v>
      </c>
      <c r="C35" s="20">
        <f t="shared" si="0"/>
        <v>0.64400000000000002</v>
      </c>
    </row>
    <row r="36" spans="1:3">
      <c r="C36" s="20">
        <f t="shared" si="0"/>
        <v>0.64400000000000002</v>
      </c>
    </row>
    <row r="37" spans="1:3">
      <c r="A37" s="19" t="s">
        <v>39</v>
      </c>
      <c r="B37" s="20"/>
      <c r="C37" s="20">
        <f t="shared" si="0"/>
        <v>0.64400000000000002</v>
      </c>
    </row>
    <row r="38" spans="1:3">
      <c r="A38" s="21" t="s">
        <v>40</v>
      </c>
      <c r="B38" s="109">
        <v>0.71299999999999997</v>
      </c>
      <c r="C38" s="20">
        <f t="shared" si="0"/>
        <v>0.64400000000000002</v>
      </c>
    </row>
    <row r="39" spans="1:3">
      <c r="A39" s="21" t="s">
        <v>41</v>
      </c>
      <c r="B39" s="109">
        <v>0.56699999999999995</v>
      </c>
      <c r="C39" s="20">
        <f t="shared" si="0"/>
        <v>0.64400000000000002</v>
      </c>
    </row>
    <row r="40" spans="1:3">
      <c r="A40" s="19"/>
      <c r="B40" s="20"/>
      <c r="C40" s="20">
        <f t="shared" si="0"/>
        <v>0.64400000000000002</v>
      </c>
    </row>
    <row r="41" spans="1:3" ht="25.5">
      <c r="A41" s="19" t="s">
        <v>60</v>
      </c>
      <c r="B41" s="20"/>
      <c r="C41" s="20">
        <f t="shared" si="0"/>
        <v>0.64400000000000002</v>
      </c>
    </row>
    <row r="42" spans="1:3">
      <c r="A42" s="21" t="s">
        <v>61</v>
      </c>
      <c r="B42" s="109">
        <v>0.68</v>
      </c>
      <c r="C42" s="20">
        <f t="shared" si="0"/>
        <v>0.64400000000000002</v>
      </c>
    </row>
    <row r="43" spans="1:3" ht="24">
      <c r="A43" s="21" t="s">
        <v>62</v>
      </c>
      <c r="B43" s="109">
        <v>0.55500000000000005</v>
      </c>
      <c r="C43" s="20">
        <f t="shared" si="0"/>
        <v>0.64400000000000002</v>
      </c>
    </row>
    <row r="44" spans="1:3" ht="24">
      <c r="A44" s="21" t="s">
        <v>63</v>
      </c>
      <c r="B44" s="109">
        <v>0.222</v>
      </c>
      <c r="C44" s="20">
        <f t="shared" si="0"/>
        <v>0.64400000000000002</v>
      </c>
    </row>
    <row r="45" spans="1:3">
      <c r="C45" s="20"/>
    </row>
    <row r="46" spans="1:3">
      <c r="C46" s="20"/>
    </row>
    <row r="47" spans="1:3">
      <c r="C47" s="20"/>
    </row>
    <row r="48" spans="1:3">
      <c r="A48" s="21"/>
      <c r="B48" s="20"/>
      <c r="C48" s="20"/>
    </row>
    <row r="49" spans="1:3">
      <c r="A49" s="21"/>
      <c r="B49" s="20"/>
      <c r="C49" s="20"/>
    </row>
    <row r="50" spans="1:3">
      <c r="A50" s="21"/>
      <c r="B50" s="20"/>
      <c r="C50" s="20"/>
    </row>
    <row r="51" spans="1:3">
      <c r="A51" s="21"/>
      <c r="B51" s="20"/>
      <c r="C51" s="20"/>
    </row>
    <row r="52" spans="1:3">
      <c r="A52" s="21"/>
      <c r="B52" s="20"/>
      <c r="C52" s="20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BDB7F-8F87-42BD-8BDA-2138F798F786}">
  <dimension ref="A1:C52"/>
  <sheetViews>
    <sheetView workbookViewId="0">
      <selection activeCell="A19" sqref="A19:A21"/>
    </sheetView>
  </sheetViews>
  <sheetFormatPr baseColWidth="10" defaultRowHeight="15"/>
  <cols>
    <col min="2" max="3" width="11.42578125" style="22"/>
  </cols>
  <sheetData>
    <row r="1" spans="1:3">
      <c r="A1" s="16"/>
      <c r="B1" s="17" t="s">
        <v>52</v>
      </c>
      <c r="C1" s="17"/>
    </row>
    <row r="2" spans="1:3">
      <c r="A2" s="16"/>
      <c r="B2" s="18"/>
      <c r="C2" s="18"/>
    </row>
    <row r="3" spans="1:3">
      <c r="A3" s="19" t="s">
        <v>26</v>
      </c>
      <c r="B3" s="20">
        <v>0.59299999999999997</v>
      </c>
      <c r="C3" s="20"/>
    </row>
    <row r="4" spans="1:3">
      <c r="A4" s="16"/>
      <c r="B4" s="20"/>
      <c r="C4" s="20"/>
    </row>
    <row r="5" spans="1:3">
      <c r="A5" s="19" t="s">
        <v>33</v>
      </c>
      <c r="B5" s="20"/>
      <c r="C5" s="20"/>
    </row>
    <row r="6" spans="1:3" ht="24">
      <c r="A6" s="21" t="s">
        <v>34</v>
      </c>
      <c r="B6" s="24">
        <v>0.56499999999999995</v>
      </c>
      <c r="C6" s="20">
        <f>B3</f>
        <v>0.59299999999999997</v>
      </c>
    </row>
    <row r="7" spans="1:3" ht="24">
      <c r="A7" s="21" t="s">
        <v>35</v>
      </c>
      <c r="B7" s="24">
        <v>0.51900000000000002</v>
      </c>
      <c r="C7" s="20">
        <f>C6</f>
        <v>0.59299999999999997</v>
      </c>
    </row>
    <row r="8" spans="1:3" ht="24">
      <c r="A8" s="21" t="s">
        <v>36</v>
      </c>
      <c r="B8" s="24">
        <v>0.313</v>
      </c>
      <c r="C8" s="20">
        <f t="shared" ref="C8:C21" si="0">C7</f>
        <v>0.59299999999999997</v>
      </c>
    </row>
    <row r="9" spans="1:3" ht="24">
      <c r="A9" s="21" t="s">
        <v>37</v>
      </c>
      <c r="B9" s="24">
        <v>0.67600000000000005</v>
      </c>
      <c r="C9" s="20">
        <f t="shared" si="0"/>
        <v>0.59299999999999997</v>
      </c>
    </row>
    <row r="10" spans="1:3" ht="24">
      <c r="A10" s="21" t="s">
        <v>38</v>
      </c>
      <c r="B10" s="24">
        <v>0.5</v>
      </c>
      <c r="C10" s="20">
        <f t="shared" si="0"/>
        <v>0.59299999999999997</v>
      </c>
    </row>
    <row r="11" spans="1:3">
      <c r="A11" s="16" t="s">
        <v>30</v>
      </c>
      <c r="B11" s="24">
        <v>0.69499999999999995</v>
      </c>
      <c r="C11" s="20">
        <f t="shared" si="0"/>
        <v>0.59299999999999997</v>
      </c>
    </row>
    <row r="12" spans="1:3">
      <c r="C12" s="20">
        <f t="shared" si="0"/>
        <v>0.59299999999999997</v>
      </c>
    </row>
    <row r="13" spans="1:3" ht="25.5">
      <c r="A13" s="19" t="s">
        <v>47</v>
      </c>
      <c r="B13" s="20"/>
      <c r="C13" s="20">
        <f t="shared" si="0"/>
        <v>0.59299999999999997</v>
      </c>
    </row>
    <row r="14" spans="1:3" ht="48">
      <c r="A14" s="21" t="s">
        <v>54</v>
      </c>
      <c r="B14" s="24">
        <v>0.75</v>
      </c>
      <c r="C14" s="20">
        <f t="shared" si="0"/>
        <v>0.59299999999999997</v>
      </c>
    </row>
    <row r="15" spans="1:3" ht="36">
      <c r="A15" s="21" t="s">
        <v>55</v>
      </c>
      <c r="B15" s="24">
        <v>0.378</v>
      </c>
      <c r="C15" s="20">
        <f t="shared" si="0"/>
        <v>0.59299999999999997</v>
      </c>
    </row>
    <row r="16" spans="1:3" ht="24">
      <c r="A16" s="21" t="s">
        <v>56</v>
      </c>
      <c r="B16" s="24">
        <v>0.52600000000000002</v>
      </c>
      <c r="C16" s="20">
        <f t="shared" si="0"/>
        <v>0.59299999999999997</v>
      </c>
    </row>
    <row r="17" spans="1:3">
      <c r="A17" s="21" t="s">
        <v>48</v>
      </c>
      <c r="B17" s="24">
        <v>0.74</v>
      </c>
      <c r="C17" s="20">
        <f t="shared" si="0"/>
        <v>0.59299999999999997</v>
      </c>
    </row>
    <row r="18" spans="1:3">
      <c r="C18" s="20">
        <f t="shared" si="0"/>
        <v>0.59299999999999997</v>
      </c>
    </row>
    <row r="19" spans="1:3">
      <c r="A19" s="19" t="s">
        <v>39</v>
      </c>
      <c r="B19" s="20"/>
      <c r="C19" s="20">
        <f t="shared" si="0"/>
        <v>0.59299999999999997</v>
      </c>
    </row>
    <row r="20" spans="1:3">
      <c r="A20" s="21" t="s">
        <v>40</v>
      </c>
      <c r="B20" s="24">
        <v>0.71699999999999997</v>
      </c>
      <c r="C20" s="20">
        <f t="shared" si="0"/>
        <v>0.59299999999999997</v>
      </c>
    </row>
    <row r="21" spans="1:3">
      <c r="A21" s="21" t="s">
        <v>41</v>
      </c>
      <c r="B21" s="24">
        <v>0.40799999999999997</v>
      </c>
      <c r="C21" s="20">
        <f t="shared" si="0"/>
        <v>0.59299999999999997</v>
      </c>
    </row>
    <row r="22" spans="1:3">
      <c r="A22" s="21"/>
      <c r="B22" s="24"/>
      <c r="C22" s="20"/>
    </row>
    <row r="23" spans="1:3">
      <c r="A23" s="21"/>
      <c r="B23" s="24"/>
      <c r="C23" s="20"/>
    </row>
    <row r="24" spans="1:3">
      <c r="A24" s="21"/>
      <c r="B24" s="24"/>
      <c r="C24" s="20"/>
    </row>
    <row r="25" spans="1:3">
      <c r="A25" s="16"/>
      <c r="B25" s="20"/>
      <c r="C25" s="20"/>
    </row>
    <row r="26" spans="1:3">
      <c r="A26" s="16"/>
      <c r="B26" s="20"/>
      <c r="C26" s="20"/>
    </row>
    <row r="27" spans="1:3">
      <c r="C27" s="20"/>
    </row>
    <row r="28" spans="1:3">
      <c r="C28" s="20"/>
    </row>
    <row r="29" spans="1:3">
      <c r="C29" s="20"/>
    </row>
    <row r="30" spans="1:3">
      <c r="C30" s="20"/>
    </row>
    <row r="31" spans="1:3" ht="25.5" customHeight="1">
      <c r="C31" s="20"/>
    </row>
    <row r="32" spans="1:3">
      <c r="C32" s="20"/>
    </row>
    <row r="33" spans="1:3">
      <c r="A33" s="19"/>
      <c r="B33" s="20"/>
      <c r="C33" s="20"/>
    </row>
    <row r="34" spans="1:3">
      <c r="A34" s="21"/>
      <c r="B34" s="24"/>
      <c r="C34" s="20"/>
    </row>
    <row r="35" spans="1:3">
      <c r="A35" s="21"/>
      <c r="B35" s="24"/>
      <c r="C35" s="20"/>
    </row>
    <row r="36" spans="1:3">
      <c r="A36" s="21"/>
      <c r="B36" s="24"/>
      <c r="C36" s="20"/>
    </row>
    <row r="37" spans="1:3">
      <c r="A37" s="21"/>
      <c r="B37" s="20"/>
      <c r="C37" s="20"/>
    </row>
    <row r="38" spans="1:3">
      <c r="C38" s="20"/>
    </row>
    <row r="39" spans="1:3">
      <c r="C39" s="20"/>
    </row>
    <row r="40" spans="1:3">
      <c r="C40" s="20"/>
    </row>
    <row r="41" spans="1:3">
      <c r="A41" s="19"/>
      <c r="B41" s="20"/>
      <c r="C41" s="20"/>
    </row>
    <row r="42" spans="1:3">
      <c r="A42" s="19"/>
      <c r="B42" s="20"/>
      <c r="C42" s="20"/>
    </row>
    <row r="43" spans="1:3">
      <c r="A43" s="21"/>
      <c r="B43" s="24"/>
      <c r="C43" s="20"/>
    </row>
    <row r="44" spans="1:3">
      <c r="A44" s="21"/>
      <c r="B44" s="24"/>
      <c r="C44" s="20"/>
    </row>
    <row r="45" spans="1:3">
      <c r="A45" s="21"/>
      <c r="B45" s="24"/>
      <c r="C45" s="20"/>
    </row>
    <row r="46" spans="1:3">
      <c r="A46" s="21"/>
      <c r="B46" s="20"/>
      <c r="C46" s="20"/>
    </row>
    <row r="47" spans="1:3">
      <c r="A47" s="19"/>
      <c r="B47" s="20"/>
      <c r="C47" s="20"/>
    </row>
    <row r="48" spans="1:3">
      <c r="A48" s="21"/>
      <c r="B48" s="20"/>
      <c r="C48" s="20"/>
    </row>
    <row r="49" spans="1:3">
      <c r="A49" s="21"/>
      <c r="B49" s="20"/>
      <c r="C49" s="20"/>
    </row>
    <row r="50" spans="1:3">
      <c r="A50" s="21"/>
      <c r="B50" s="20"/>
      <c r="C50" s="20"/>
    </row>
    <row r="51" spans="1:3">
      <c r="A51" s="21"/>
      <c r="B51" s="20"/>
      <c r="C51" s="20"/>
    </row>
    <row r="52" spans="1:3">
      <c r="A52" s="21"/>
      <c r="B52" s="20"/>
      <c r="C52" s="20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59F55-8FCA-45DF-8B71-7E4B2D20055C}">
  <dimension ref="A1:C52"/>
  <sheetViews>
    <sheetView workbookViewId="0">
      <selection activeCell="A12" sqref="A12:B16"/>
    </sheetView>
  </sheetViews>
  <sheetFormatPr baseColWidth="10" defaultRowHeight="15"/>
  <cols>
    <col min="2" max="3" width="11.42578125" style="22"/>
  </cols>
  <sheetData>
    <row r="1" spans="1:3" ht="24">
      <c r="A1" s="16"/>
      <c r="B1" s="17" t="s">
        <v>49</v>
      </c>
      <c r="C1" s="17"/>
    </row>
    <row r="2" spans="1:3">
      <c r="A2" s="16"/>
      <c r="B2" s="18"/>
      <c r="C2" s="18"/>
    </row>
    <row r="3" spans="1:3">
      <c r="A3" s="19" t="s">
        <v>26</v>
      </c>
      <c r="B3" s="20">
        <v>0.81399999999999995</v>
      </c>
      <c r="C3" s="20"/>
    </row>
    <row r="4" spans="1:3">
      <c r="A4" s="16"/>
      <c r="B4" s="20"/>
      <c r="C4" s="20"/>
    </row>
    <row r="5" spans="1:3" ht="25.5">
      <c r="A5" s="19" t="s">
        <v>27</v>
      </c>
      <c r="B5" s="20"/>
      <c r="C5" s="20"/>
    </row>
    <row r="6" spans="1:3">
      <c r="A6" s="21" t="s">
        <v>28</v>
      </c>
      <c r="B6" s="24">
        <v>0.71799999999999997</v>
      </c>
      <c r="C6" s="20">
        <f>B3</f>
        <v>0.81399999999999995</v>
      </c>
    </row>
    <row r="7" spans="1:3">
      <c r="A7" s="21" t="s">
        <v>29</v>
      </c>
      <c r="B7" s="24">
        <v>0.83599999999999997</v>
      </c>
      <c r="C7" s="20">
        <f>C6</f>
        <v>0.81399999999999995</v>
      </c>
    </row>
    <row r="8" spans="1:3">
      <c r="A8" s="21" t="s">
        <v>30</v>
      </c>
      <c r="B8" s="24">
        <v>0.85399999999999998</v>
      </c>
      <c r="C8" s="20">
        <f t="shared" ref="C8:C25" si="0">C7</f>
        <v>0.81399999999999995</v>
      </c>
    </row>
    <row r="9" spans="1:3" ht="24">
      <c r="A9" s="21" t="s">
        <v>31</v>
      </c>
      <c r="B9" s="24">
        <v>0.86599999999999999</v>
      </c>
      <c r="C9" s="20">
        <f t="shared" si="0"/>
        <v>0.81399999999999995</v>
      </c>
    </row>
    <row r="10" spans="1:3">
      <c r="A10" s="16" t="s">
        <v>32</v>
      </c>
      <c r="B10" s="24">
        <v>0.76200000000000001</v>
      </c>
      <c r="C10" s="20">
        <f t="shared" si="0"/>
        <v>0.81399999999999995</v>
      </c>
    </row>
    <row r="11" spans="1:3">
      <c r="A11" s="16"/>
      <c r="B11" s="20"/>
      <c r="C11" s="20">
        <f t="shared" si="0"/>
        <v>0.81399999999999995</v>
      </c>
    </row>
    <row r="12" spans="1:3">
      <c r="A12" s="19" t="s">
        <v>42</v>
      </c>
      <c r="B12" s="20"/>
      <c r="C12" s="20">
        <f t="shared" si="0"/>
        <v>0.81399999999999995</v>
      </c>
    </row>
    <row r="13" spans="1:3" ht="24">
      <c r="A13" s="21" t="s">
        <v>43</v>
      </c>
      <c r="B13" s="24">
        <v>0.66300000000000003</v>
      </c>
      <c r="C13" s="20">
        <f t="shared" si="0"/>
        <v>0.81399999999999995</v>
      </c>
    </row>
    <row r="14" spans="1:3" ht="24">
      <c r="A14" s="21" t="s">
        <v>44</v>
      </c>
      <c r="B14" s="24">
        <v>0.76300000000000001</v>
      </c>
      <c r="C14" s="20">
        <f t="shared" si="0"/>
        <v>0.81399999999999995</v>
      </c>
    </row>
    <row r="15" spans="1:3" ht="24">
      <c r="A15" s="21" t="s">
        <v>45</v>
      </c>
      <c r="B15" s="24">
        <v>0.876</v>
      </c>
      <c r="C15" s="20">
        <f t="shared" si="0"/>
        <v>0.81399999999999995</v>
      </c>
    </row>
    <row r="16" spans="1:3" ht="24">
      <c r="A16" s="21" t="s">
        <v>46</v>
      </c>
      <c r="B16" s="24">
        <v>0.85399999999999998</v>
      </c>
      <c r="C16" s="20">
        <f t="shared" si="0"/>
        <v>0.81399999999999995</v>
      </c>
    </row>
    <row r="17" spans="1:3">
      <c r="A17" s="21"/>
      <c r="B17" s="24"/>
      <c r="C17" s="20">
        <f t="shared" si="0"/>
        <v>0.81399999999999995</v>
      </c>
    </row>
    <row r="18" spans="1:3" ht="25.5">
      <c r="A18" s="19" t="s">
        <v>57</v>
      </c>
      <c r="B18" s="20"/>
      <c r="C18" s="20">
        <f t="shared" si="0"/>
        <v>0.81399999999999995</v>
      </c>
    </row>
    <row r="19" spans="1:3" ht="24">
      <c r="A19" s="21" t="s">
        <v>58</v>
      </c>
      <c r="B19" s="24">
        <v>0.85199999999999998</v>
      </c>
      <c r="C19" s="20">
        <f t="shared" si="0"/>
        <v>0.81399999999999995</v>
      </c>
    </row>
    <row r="20" spans="1:3">
      <c r="A20" s="21" t="s">
        <v>29</v>
      </c>
      <c r="B20" s="24">
        <v>0.81499999999999995</v>
      </c>
      <c r="C20" s="20">
        <f t="shared" si="0"/>
        <v>0.81399999999999995</v>
      </c>
    </row>
    <row r="21" spans="1:3" ht="24">
      <c r="A21" s="21" t="s">
        <v>59</v>
      </c>
      <c r="B21" s="24">
        <v>0.73299999999999998</v>
      </c>
      <c r="C21" s="20">
        <f t="shared" si="0"/>
        <v>0.81399999999999995</v>
      </c>
    </row>
    <row r="22" spans="1:3">
      <c r="C22" s="20">
        <f t="shared" si="0"/>
        <v>0.81399999999999995</v>
      </c>
    </row>
    <row r="23" spans="1:3">
      <c r="A23" s="19" t="s">
        <v>39</v>
      </c>
      <c r="B23" s="20"/>
      <c r="C23" s="20">
        <f t="shared" si="0"/>
        <v>0.81399999999999995</v>
      </c>
    </row>
    <row r="24" spans="1:3">
      <c r="A24" s="21" t="s">
        <v>40</v>
      </c>
      <c r="B24" s="24">
        <v>0.86499999999999999</v>
      </c>
      <c r="C24" s="20">
        <f t="shared" si="0"/>
        <v>0.81399999999999995</v>
      </c>
    </row>
    <row r="25" spans="1:3">
      <c r="A25" s="21" t="s">
        <v>41</v>
      </c>
      <c r="B25" s="24">
        <v>0.76500000000000001</v>
      </c>
      <c r="C25" s="20">
        <f t="shared" si="0"/>
        <v>0.81399999999999995</v>
      </c>
    </row>
    <row r="26" spans="1:3">
      <c r="A26" s="16"/>
      <c r="B26" s="20"/>
      <c r="C26" s="20"/>
    </row>
    <row r="27" spans="1:3">
      <c r="A27" s="19"/>
      <c r="B27" s="20"/>
      <c r="C27" s="20"/>
    </row>
    <row r="28" spans="1:3">
      <c r="A28" s="21"/>
      <c r="B28" s="24"/>
      <c r="C28" s="20"/>
    </row>
    <row r="29" spans="1:3">
      <c r="A29" s="21"/>
      <c r="B29" s="24"/>
      <c r="C29" s="20"/>
    </row>
    <row r="30" spans="1:3">
      <c r="A30" s="21"/>
      <c r="B30" s="24"/>
      <c r="C30" s="20"/>
    </row>
    <row r="31" spans="1:3" ht="25.5" customHeight="1">
      <c r="A31" s="21"/>
      <c r="B31" s="24"/>
      <c r="C31" s="20"/>
    </row>
    <row r="32" spans="1:3">
      <c r="C32" s="20"/>
    </row>
    <row r="33" spans="1:3">
      <c r="C33" s="20"/>
    </row>
    <row r="34" spans="1:3">
      <c r="C34" s="20"/>
    </row>
    <row r="35" spans="1:3">
      <c r="C35" s="20"/>
    </row>
    <row r="36" spans="1:3">
      <c r="C36" s="20"/>
    </row>
    <row r="37" spans="1:3">
      <c r="A37" s="21"/>
      <c r="B37" s="20"/>
      <c r="C37" s="20"/>
    </row>
    <row r="38" spans="1:3">
      <c r="C38" s="20"/>
    </row>
    <row r="39" spans="1:3">
      <c r="C39" s="20"/>
    </row>
    <row r="40" spans="1:3">
      <c r="C40" s="20"/>
    </row>
    <row r="41" spans="1:3">
      <c r="A41" s="19"/>
      <c r="B41" s="20"/>
      <c r="C41" s="20"/>
    </row>
    <row r="42" spans="1:3">
      <c r="A42" s="19"/>
      <c r="B42" s="20"/>
      <c r="C42" s="20"/>
    </row>
    <row r="43" spans="1:3">
      <c r="A43" s="21"/>
      <c r="B43" s="24"/>
      <c r="C43" s="20"/>
    </row>
    <row r="44" spans="1:3">
      <c r="A44" s="21"/>
      <c r="B44" s="24"/>
      <c r="C44" s="20"/>
    </row>
    <row r="45" spans="1:3">
      <c r="A45" s="21"/>
      <c r="B45" s="24"/>
      <c r="C45" s="20"/>
    </row>
    <row r="46" spans="1:3">
      <c r="A46" s="21"/>
      <c r="B46" s="20"/>
      <c r="C46" s="20"/>
    </row>
    <row r="47" spans="1:3">
      <c r="A47" s="19"/>
      <c r="B47" s="20"/>
      <c r="C47" s="20"/>
    </row>
    <row r="48" spans="1:3">
      <c r="A48" s="21"/>
      <c r="B48" s="20"/>
      <c r="C48" s="20"/>
    </row>
    <row r="49" spans="1:3">
      <c r="A49" s="21"/>
      <c r="B49" s="20"/>
      <c r="C49" s="20"/>
    </row>
    <row r="50" spans="1:3">
      <c r="A50" s="21"/>
      <c r="B50" s="20"/>
      <c r="C50" s="20"/>
    </row>
    <row r="51" spans="1:3">
      <c r="A51" s="21"/>
      <c r="B51" s="20"/>
      <c r="C51" s="20"/>
    </row>
    <row r="52" spans="1:3">
      <c r="A52" s="21"/>
      <c r="B52" s="20"/>
      <c r="C52" s="20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2B27-0C50-4EE7-9D1B-98EE594887BF}">
  <dimension ref="A1:C52"/>
  <sheetViews>
    <sheetView workbookViewId="0">
      <selection activeCell="A12" sqref="A12:A18"/>
    </sheetView>
  </sheetViews>
  <sheetFormatPr baseColWidth="10" defaultRowHeight="15"/>
  <cols>
    <col min="2" max="3" width="11.42578125" style="22"/>
  </cols>
  <sheetData>
    <row r="1" spans="1:3" ht="24">
      <c r="A1" s="16"/>
      <c r="B1" s="17" t="s">
        <v>51</v>
      </c>
      <c r="C1" s="17"/>
    </row>
    <row r="2" spans="1:3">
      <c r="A2" s="16"/>
      <c r="B2" s="18"/>
      <c r="C2" s="18"/>
    </row>
    <row r="3" spans="1:3">
      <c r="A3" s="19" t="s">
        <v>26</v>
      </c>
      <c r="B3" s="20">
        <v>0.70399999999999996</v>
      </c>
      <c r="C3" s="20"/>
    </row>
    <row r="4" spans="1:3">
      <c r="A4" s="16"/>
      <c r="B4" s="20"/>
      <c r="C4" s="20"/>
    </row>
    <row r="5" spans="1:3" ht="25.5">
      <c r="A5" s="19" t="s">
        <v>27</v>
      </c>
      <c r="B5" s="20"/>
      <c r="C5" s="20"/>
    </row>
    <row r="6" spans="1:3">
      <c r="A6" s="21" t="s">
        <v>28</v>
      </c>
      <c r="B6" s="24">
        <v>0.68799999999999994</v>
      </c>
      <c r="C6" s="20">
        <f>B3</f>
        <v>0.70399999999999996</v>
      </c>
    </row>
    <row r="7" spans="1:3">
      <c r="A7" s="21" t="s">
        <v>29</v>
      </c>
      <c r="B7" s="24">
        <v>0.71199999999999997</v>
      </c>
      <c r="C7" s="20">
        <f>C6</f>
        <v>0.70399999999999996</v>
      </c>
    </row>
    <row r="8" spans="1:3">
      <c r="A8" s="21" t="s">
        <v>30</v>
      </c>
      <c r="B8" s="24">
        <v>0.76900000000000002</v>
      </c>
      <c r="C8" s="20">
        <f t="shared" ref="C8:C22" si="0">C7</f>
        <v>0.70399999999999996</v>
      </c>
    </row>
    <row r="9" spans="1:3" ht="24">
      <c r="A9" s="21" t="s">
        <v>31</v>
      </c>
      <c r="B9" s="24">
        <v>0.63200000000000001</v>
      </c>
      <c r="C9" s="20">
        <f t="shared" si="0"/>
        <v>0.70399999999999996</v>
      </c>
    </row>
    <row r="10" spans="1:3">
      <c r="A10" s="16" t="s">
        <v>32</v>
      </c>
      <c r="B10" s="24">
        <v>0.61499999999999999</v>
      </c>
      <c r="C10" s="20">
        <f t="shared" si="0"/>
        <v>0.70399999999999996</v>
      </c>
    </row>
    <row r="11" spans="1:3">
      <c r="A11" s="16"/>
      <c r="B11" s="20"/>
      <c r="C11" s="20">
        <f t="shared" si="0"/>
        <v>0.70399999999999996</v>
      </c>
    </row>
    <row r="12" spans="1:3">
      <c r="A12" s="19" t="s">
        <v>33</v>
      </c>
      <c r="B12" s="20"/>
      <c r="C12" s="20">
        <f t="shared" si="0"/>
        <v>0.70399999999999996</v>
      </c>
    </row>
    <row r="13" spans="1:3" ht="24">
      <c r="A13" s="21" t="s">
        <v>34</v>
      </c>
      <c r="B13" s="24">
        <v>0.625</v>
      </c>
      <c r="C13" s="20">
        <f t="shared" si="0"/>
        <v>0.70399999999999996</v>
      </c>
    </row>
    <row r="14" spans="1:3" ht="24">
      <c r="A14" s="21" t="s">
        <v>35</v>
      </c>
      <c r="B14" s="24">
        <v>0.69</v>
      </c>
      <c r="C14" s="20">
        <f t="shared" si="0"/>
        <v>0.70399999999999996</v>
      </c>
    </row>
    <row r="15" spans="1:3" ht="24">
      <c r="A15" s="21" t="s">
        <v>36</v>
      </c>
      <c r="B15" s="24">
        <v>0.46200000000000002</v>
      </c>
      <c r="C15" s="20">
        <f t="shared" si="0"/>
        <v>0.70399999999999996</v>
      </c>
    </row>
    <row r="16" spans="1:3" ht="24">
      <c r="A16" s="21" t="s">
        <v>37</v>
      </c>
      <c r="B16" s="24">
        <v>0.85199999999999998</v>
      </c>
      <c r="C16" s="20">
        <f t="shared" si="0"/>
        <v>0.70399999999999996</v>
      </c>
    </row>
    <row r="17" spans="1:3" ht="24">
      <c r="A17" s="21" t="s">
        <v>38</v>
      </c>
      <c r="B17" s="24">
        <v>0.75</v>
      </c>
      <c r="C17" s="20">
        <f t="shared" si="0"/>
        <v>0.70399999999999996</v>
      </c>
    </row>
    <row r="18" spans="1:3">
      <c r="A18" s="16" t="s">
        <v>30</v>
      </c>
      <c r="B18" s="24">
        <v>0.71199999999999997</v>
      </c>
      <c r="C18" s="20">
        <f t="shared" si="0"/>
        <v>0.70399999999999996</v>
      </c>
    </row>
    <row r="19" spans="1:3">
      <c r="C19" s="20">
        <f t="shared" si="0"/>
        <v>0.70399999999999996</v>
      </c>
    </row>
    <row r="20" spans="1:3">
      <c r="A20" s="19" t="s">
        <v>39</v>
      </c>
      <c r="B20" s="20"/>
      <c r="C20" s="20">
        <f t="shared" si="0"/>
        <v>0.70399999999999996</v>
      </c>
    </row>
    <row r="21" spans="1:3">
      <c r="A21" s="21" t="s">
        <v>40</v>
      </c>
      <c r="B21" s="24">
        <v>0.78900000000000003</v>
      </c>
      <c r="C21" s="20">
        <f t="shared" si="0"/>
        <v>0.70399999999999996</v>
      </c>
    </row>
    <row r="22" spans="1:3">
      <c r="A22" s="21" t="s">
        <v>41</v>
      </c>
      <c r="B22" s="24">
        <v>0.58399999999999996</v>
      </c>
      <c r="C22" s="20">
        <f t="shared" si="0"/>
        <v>0.70399999999999996</v>
      </c>
    </row>
    <row r="23" spans="1:3">
      <c r="A23" s="21"/>
      <c r="B23" s="24"/>
      <c r="C23" s="20"/>
    </row>
    <row r="24" spans="1:3">
      <c r="A24" s="21"/>
      <c r="B24" s="24"/>
      <c r="C24" s="20"/>
    </row>
    <row r="25" spans="1:3">
      <c r="A25" s="16"/>
      <c r="B25" s="20"/>
      <c r="C25" s="20"/>
    </row>
    <row r="26" spans="1:3">
      <c r="A26" s="16"/>
      <c r="B26" s="20"/>
      <c r="C26" s="20"/>
    </row>
    <row r="27" spans="1:3">
      <c r="A27" s="19"/>
      <c r="B27" s="20"/>
      <c r="C27" s="20"/>
    </row>
    <row r="28" spans="1:3">
      <c r="A28" s="21"/>
      <c r="B28" s="24"/>
      <c r="C28" s="20"/>
    </row>
    <row r="29" spans="1:3">
      <c r="A29" s="21"/>
      <c r="B29" s="24"/>
      <c r="C29" s="20"/>
    </row>
    <row r="30" spans="1:3">
      <c r="A30" s="21"/>
      <c r="B30" s="24"/>
      <c r="C30" s="20"/>
    </row>
    <row r="31" spans="1:3" ht="25.5" customHeight="1">
      <c r="A31" s="21"/>
      <c r="B31" s="24"/>
      <c r="C31" s="20"/>
    </row>
    <row r="32" spans="1:3">
      <c r="C32" s="20"/>
    </row>
    <row r="33" spans="1:3">
      <c r="A33" s="19"/>
      <c r="B33" s="20"/>
      <c r="C33" s="20"/>
    </row>
    <row r="34" spans="1:3">
      <c r="A34" s="21"/>
      <c r="B34" s="24"/>
      <c r="C34" s="20"/>
    </row>
    <row r="35" spans="1:3">
      <c r="A35" s="21"/>
      <c r="B35" s="24"/>
      <c r="C35" s="20"/>
    </row>
    <row r="36" spans="1:3">
      <c r="A36" s="21"/>
      <c r="B36" s="24"/>
      <c r="C36" s="20"/>
    </row>
    <row r="37" spans="1:3">
      <c r="A37" s="21"/>
      <c r="B37" s="20"/>
      <c r="C37" s="20"/>
    </row>
    <row r="38" spans="1:3">
      <c r="C38" s="20"/>
    </row>
    <row r="39" spans="1:3">
      <c r="C39" s="20"/>
    </row>
    <row r="40" spans="1:3">
      <c r="C40" s="20"/>
    </row>
    <row r="41" spans="1:3">
      <c r="A41" s="19"/>
      <c r="B41" s="20"/>
      <c r="C41" s="20"/>
    </row>
    <row r="42" spans="1:3">
      <c r="A42" s="19"/>
      <c r="B42" s="20"/>
      <c r="C42" s="20"/>
    </row>
    <row r="43" spans="1:3">
      <c r="A43" s="21"/>
      <c r="B43" s="24"/>
      <c r="C43" s="20"/>
    </row>
    <row r="44" spans="1:3">
      <c r="A44" s="21"/>
      <c r="B44" s="24"/>
      <c r="C44" s="20"/>
    </row>
    <row r="45" spans="1:3">
      <c r="A45" s="21"/>
      <c r="B45" s="24"/>
      <c r="C45" s="20"/>
    </row>
    <row r="46" spans="1:3">
      <c r="A46" s="21"/>
      <c r="B46" s="20"/>
      <c r="C46" s="20"/>
    </row>
    <row r="47" spans="1:3">
      <c r="A47" s="19"/>
      <c r="B47" s="20"/>
      <c r="C47" s="20"/>
    </row>
    <row r="48" spans="1:3">
      <c r="A48" s="21"/>
      <c r="B48" s="20"/>
      <c r="C48" s="20"/>
    </row>
    <row r="49" spans="1:3">
      <c r="A49" s="21"/>
      <c r="B49" s="20"/>
      <c r="C49" s="20"/>
    </row>
    <row r="50" spans="1:3">
      <c r="A50" s="21"/>
      <c r="B50" s="20"/>
      <c r="C50" s="20"/>
    </row>
    <row r="51" spans="1:3">
      <c r="A51" s="21"/>
      <c r="B51" s="20"/>
      <c r="C51" s="20"/>
    </row>
    <row r="52" spans="1:3">
      <c r="A52" s="21"/>
      <c r="B52" s="20"/>
      <c r="C52" s="20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5F2692-17BC-468C-A91B-AEBDEAFB176E}">
  <dimension ref="A1:C51"/>
  <sheetViews>
    <sheetView workbookViewId="0">
      <selection activeCell="P22" sqref="P22"/>
    </sheetView>
  </sheetViews>
  <sheetFormatPr baseColWidth="10" defaultRowHeight="15"/>
  <cols>
    <col min="2" max="3" width="11.42578125" style="22"/>
  </cols>
  <sheetData>
    <row r="1" spans="1:3" ht="24">
      <c r="A1" s="16"/>
      <c r="B1" s="17" t="s">
        <v>10</v>
      </c>
      <c r="C1" s="17"/>
    </row>
    <row r="2" spans="1:3">
      <c r="A2" s="16"/>
      <c r="B2" s="18"/>
      <c r="C2" s="18"/>
    </row>
    <row r="3" spans="1:3">
      <c r="A3" s="19" t="s">
        <v>26</v>
      </c>
      <c r="B3" s="20">
        <f>'P11_Conoc-ubicación Portavoces'!B7</f>
        <v>0.79400000000000004</v>
      </c>
      <c r="C3" s="20"/>
    </row>
    <row r="4" spans="1:3">
      <c r="A4" s="16"/>
      <c r="B4" s="20"/>
      <c r="C4" s="20"/>
    </row>
    <row r="5" spans="1:3" ht="25.5">
      <c r="A5" s="19" t="s">
        <v>47</v>
      </c>
      <c r="B5" s="20"/>
      <c r="C5" s="20">
        <f>B3</f>
        <v>0.79400000000000004</v>
      </c>
    </row>
    <row r="6" spans="1:3" ht="48">
      <c r="A6" s="21" t="s">
        <v>54</v>
      </c>
      <c r="B6" s="109">
        <v>0.6</v>
      </c>
      <c r="C6" s="20">
        <f>C5</f>
        <v>0.79400000000000004</v>
      </c>
    </row>
    <row r="7" spans="1:3" ht="36">
      <c r="A7" s="21" t="s">
        <v>55</v>
      </c>
      <c r="B7" s="109">
        <v>0.69699999999999995</v>
      </c>
      <c r="C7" s="20">
        <f t="shared" ref="C7:C31" si="0">C6</f>
        <v>0.79400000000000004</v>
      </c>
    </row>
    <row r="8" spans="1:3" ht="24">
      <c r="A8" s="21" t="s">
        <v>56</v>
      </c>
      <c r="B8" s="109">
        <v>0.76900000000000002</v>
      </c>
      <c r="C8" s="20">
        <f t="shared" si="0"/>
        <v>0.79400000000000004</v>
      </c>
    </row>
    <row r="9" spans="1:3">
      <c r="A9" s="21" t="s">
        <v>48</v>
      </c>
      <c r="B9" s="109">
        <v>0.90400000000000003</v>
      </c>
      <c r="C9" s="20">
        <f t="shared" si="0"/>
        <v>0.79400000000000004</v>
      </c>
    </row>
    <row r="10" spans="1:3">
      <c r="B10" s="110"/>
      <c r="C10" s="20">
        <f t="shared" si="0"/>
        <v>0.79400000000000004</v>
      </c>
    </row>
    <row r="11" spans="1:3">
      <c r="A11" s="19" t="s">
        <v>134</v>
      </c>
      <c r="B11" s="110"/>
      <c r="C11" s="20">
        <f t="shared" si="0"/>
        <v>0.79400000000000004</v>
      </c>
    </row>
    <row r="12" spans="1:3" ht="36">
      <c r="A12" s="21" t="s">
        <v>64</v>
      </c>
      <c r="B12" s="109">
        <v>0.76900000000000002</v>
      </c>
      <c r="C12" s="20">
        <f t="shared" si="0"/>
        <v>0.79400000000000004</v>
      </c>
    </row>
    <row r="13" spans="1:3" ht="24">
      <c r="A13" s="21" t="s">
        <v>65</v>
      </c>
      <c r="B13" s="109">
        <v>0.83199999999999996</v>
      </c>
      <c r="C13" s="20">
        <f t="shared" si="0"/>
        <v>0.79400000000000004</v>
      </c>
    </row>
    <row r="14" spans="1:3" ht="24">
      <c r="A14" s="21" t="s">
        <v>66</v>
      </c>
      <c r="B14" s="109">
        <v>0.64200000000000002</v>
      </c>
      <c r="C14" s="20">
        <f t="shared" si="0"/>
        <v>0.79400000000000004</v>
      </c>
    </row>
    <row r="15" spans="1:3" ht="36">
      <c r="A15" s="21" t="s">
        <v>67</v>
      </c>
      <c r="B15" s="109">
        <v>0.81299999999999994</v>
      </c>
      <c r="C15" s="20">
        <f t="shared" si="0"/>
        <v>0.79400000000000004</v>
      </c>
    </row>
    <row r="16" spans="1:3">
      <c r="A16" s="21" t="s">
        <v>68</v>
      </c>
      <c r="B16" s="109">
        <v>0.70599999999999996</v>
      </c>
      <c r="C16" s="20">
        <f t="shared" si="0"/>
        <v>0.79400000000000004</v>
      </c>
    </row>
    <row r="17" spans="1:3">
      <c r="A17" s="21" t="s">
        <v>69</v>
      </c>
      <c r="B17" s="109">
        <v>0.64</v>
      </c>
      <c r="C17" s="20">
        <f t="shared" si="0"/>
        <v>0.79400000000000004</v>
      </c>
    </row>
    <row r="18" spans="1:3">
      <c r="C18" s="20">
        <f t="shared" si="0"/>
        <v>0.79400000000000004</v>
      </c>
    </row>
    <row r="19" spans="1:3" ht="25.5">
      <c r="A19" s="19" t="s">
        <v>57</v>
      </c>
      <c r="B19" s="20"/>
      <c r="C19" s="20">
        <f t="shared" si="0"/>
        <v>0.79400000000000004</v>
      </c>
    </row>
    <row r="20" spans="1:3" ht="24">
      <c r="A20" s="21" t="s">
        <v>58</v>
      </c>
      <c r="B20" s="109">
        <v>0.84799999999999998</v>
      </c>
      <c r="C20" s="20">
        <f t="shared" si="0"/>
        <v>0.79400000000000004</v>
      </c>
    </row>
    <row r="21" spans="1:3">
      <c r="A21" s="21" t="s">
        <v>29</v>
      </c>
      <c r="B21" s="109">
        <v>0.78800000000000003</v>
      </c>
      <c r="C21" s="20">
        <f t="shared" si="0"/>
        <v>0.79400000000000004</v>
      </c>
    </row>
    <row r="22" spans="1:3" ht="24">
      <c r="A22" s="21" t="s">
        <v>59</v>
      </c>
      <c r="B22" s="109">
        <v>0.68200000000000005</v>
      </c>
      <c r="C22" s="20">
        <f t="shared" si="0"/>
        <v>0.79400000000000004</v>
      </c>
    </row>
    <row r="23" spans="1:3">
      <c r="C23" s="20">
        <f t="shared" si="0"/>
        <v>0.79400000000000004</v>
      </c>
    </row>
    <row r="24" spans="1:3">
      <c r="A24" s="19" t="s">
        <v>39</v>
      </c>
      <c r="C24" s="20">
        <f t="shared" si="0"/>
        <v>0.79400000000000004</v>
      </c>
    </row>
    <row r="25" spans="1:3">
      <c r="A25" s="21" t="s">
        <v>40</v>
      </c>
      <c r="B25" s="109">
        <v>0.85199999999999998</v>
      </c>
      <c r="C25" s="20">
        <f t="shared" si="0"/>
        <v>0.79400000000000004</v>
      </c>
    </row>
    <row r="26" spans="1:3">
      <c r="A26" s="21" t="s">
        <v>41</v>
      </c>
      <c r="B26" s="109">
        <v>0.73399999999999999</v>
      </c>
      <c r="C26" s="20">
        <f t="shared" si="0"/>
        <v>0.79400000000000004</v>
      </c>
    </row>
    <row r="27" spans="1:3">
      <c r="C27" s="20">
        <f t="shared" si="0"/>
        <v>0.79400000000000004</v>
      </c>
    </row>
    <row r="28" spans="1:3" ht="25.5">
      <c r="A28" s="19" t="s">
        <v>60</v>
      </c>
      <c r="B28" s="20"/>
      <c r="C28" s="20">
        <f t="shared" si="0"/>
        <v>0.79400000000000004</v>
      </c>
    </row>
    <row r="29" spans="1:3">
      <c r="A29" s="21" t="s">
        <v>61</v>
      </c>
      <c r="B29" s="109">
        <v>0.81</v>
      </c>
      <c r="C29" s="20">
        <f t="shared" si="0"/>
        <v>0.79400000000000004</v>
      </c>
    </row>
    <row r="30" spans="1:3" ht="25.5" customHeight="1">
      <c r="A30" s="21" t="s">
        <v>62</v>
      </c>
      <c r="B30" s="109">
        <v>0.76800000000000002</v>
      </c>
      <c r="C30" s="20">
        <f t="shared" si="0"/>
        <v>0.79400000000000004</v>
      </c>
    </row>
    <row r="31" spans="1:3" ht="24">
      <c r="A31" s="21" t="s">
        <v>63</v>
      </c>
      <c r="B31" s="109">
        <v>0.5</v>
      </c>
      <c r="C31" s="20">
        <f t="shared" si="0"/>
        <v>0.79400000000000004</v>
      </c>
    </row>
    <row r="32" spans="1:3">
      <c r="A32" s="21"/>
      <c r="B32" s="24"/>
      <c r="C32" s="20"/>
    </row>
    <row r="33" spans="1:3">
      <c r="A33" s="21"/>
      <c r="B33" s="24"/>
      <c r="C33" s="20"/>
    </row>
    <row r="34" spans="1:3">
      <c r="A34" s="21"/>
      <c r="B34" s="24"/>
      <c r="C34" s="20"/>
    </row>
    <row r="35" spans="1:3">
      <c r="C35" s="20"/>
    </row>
    <row r="36" spans="1:3">
      <c r="A36" s="19"/>
      <c r="B36" s="20"/>
      <c r="C36" s="20"/>
    </row>
    <row r="37" spans="1:3">
      <c r="A37" s="21"/>
      <c r="B37" s="109"/>
      <c r="C37" s="20"/>
    </row>
    <row r="38" spans="1:3">
      <c r="A38" s="21"/>
      <c r="B38" s="109"/>
      <c r="C38" s="20"/>
    </row>
    <row r="39" spans="1:3">
      <c r="A39" s="19"/>
      <c r="B39" s="20"/>
      <c r="C39" s="20"/>
    </row>
    <row r="40" spans="1:3">
      <c r="C40" s="20"/>
    </row>
    <row r="41" spans="1:3">
      <c r="C41" s="20"/>
    </row>
    <row r="42" spans="1:3">
      <c r="C42" s="20"/>
    </row>
    <row r="43" spans="1:3">
      <c r="C43" s="20"/>
    </row>
    <row r="44" spans="1:3">
      <c r="C44" s="20"/>
    </row>
    <row r="45" spans="1:3">
      <c r="C45" s="20"/>
    </row>
    <row r="46" spans="1:3">
      <c r="C46" s="20"/>
    </row>
    <row r="47" spans="1:3">
      <c r="A47" s="21"/>
      <c r="B47" s="20"/>
      <c r="C47" s="20"/>
    </row>
    <row r="48" spans="1:3">
      <c r="A48" s="21"/>
      <c r="B48" s="20"/>
      <c r="C48" s="20"/>
    </row>
    <row r="49" spans="1:3">
      <c r="A49" s="21"/>
      <c r="B49" s="20"/>
      <c r="C49" s="20"/>
    </row>
    <row r="50" spans="1:3">
      <c r="A50" s="21"/>
      <c r="B50" s="20"/>
      <c r="C50" s="20"/>
    </row>
    <row r="51" spans="1:3">
      <c r="A51" s="21"/>
      <c r="B51" s="20"/>
      <c r="C51" s="20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E6C4-E881-45F1-9A19-2449B923A91F}">
  <dimension ref="A1:C52"/>
  <sheetViews>
    <sheetView workbookViewId="0">
      <selection activeCell="L27" sqref="L27"/>
    </sheetView>
  </sheetViews>
  <sheetFormatPr baseColWidth="10" defaultRowHeight="15"/>
  <cols>
    <col min="2" max="3" width="11.42578125" style="22"/>
  </cols>
  <sheetData>
    <row r="1" spans="1:3" ht="24">
      <c r="A1" s="16"/>
      <c r="B1" s="17" t="s">
        <v>50</v>
      </c>
      <c r="C1" s="17"/>
    </row>
    <row r="2" spans="1:3">
      <c r="A2" s="16"/>
      <c r="B2" s="18"/>
      <c r="C2" s="18"/>
    </row>
    <row r="3" spans="1:3">
      <c r="A3" s="19" t="s">
        <v>26</v>
      </c>
      <c r="B3" s="20">
        <v>0.69599999999999995</v>
      </c>
      <c r="C3" s="20"/>
    </row>
    <row r="4" spans="1:3">
      <c r="A4" s="16"/>
      <c r="B4" s="20"/>
      <c r="C4" s="20"/>
    </row>
    <row r="5" spans="1:3" ht="25.5">
      <c r="A5" s="19" t="s">
        <v>27</v>
      </c>
      <c r="B5" s="20"/>
      <c r="C5" s="20"/>
    </row>
    <row r="6" spans="1:3">
      <c r="A6" s="21" t="s">
        <v>28</v>
      </c>
      <c r="B6" s="23">
        <v>0.79700000000000004</v>
      </c>
      <c r="C6" s="20">
        <f>B3</f>
        <v>0.69599999999999995</v>
      </c>
    </row>
    <row r="7" spans="1:3">
      <c r="A7" s="21" t="s">
        <v>29</v>
      </c>
      <c r="B7" s="23">
        <v>0.79</v>
      </c>
      <c r="C7" s="20">
        <f>C6</f>
        <v>0.69599999999999995</v>
      </c>
    </row>
    <row r="8" spans="1:3">
      <c r="A8" s="21" t="s">
        <v>30</v>
      </c>
      <c r="B8" s="23">
        <v>0.73299999999999998</v>
      </c>
      <c r="C8" s="20">
        <f t="shared" ref="C8:C20" si="0">C7</f>
        <v>0.69599999999999995</v>
      </c>
    </row>
    <row r="9" spans="1:3" ht="24">
      <c r="A9" s="21" t="s">
        <v>31</v>
      </c>
      <c r="B9" s="23">
        <v>0.64700000000000002</v>
      </c>
      <c r="C9" s="20">
        <f t="shared" si="0"/>
        <v>0.69599999999999995</v>
      </c>
    </row>
    <row r="10" spans="1:3">
      <c r="A10" s="16" t="s">
        <v>32</v>
      </c>
      <c r="B10" s="23">
        <v>0.48099999999999998</v>
      </c>
      <c r="C10" s="20">
        <f t="shared" si="0"/>
        <v>0.69599999999999995</v>
      </c>
    </row>
    <row r="11" spans="1:3">
      <c r="A11" s="16"/>
      <c r="B11" s="20"/>
      <c r="C11" s="20">
        <f t="shared" si="0"/>
        <v>0.69599999999999995</v>
      </c>
    </row>
    <row r="12" spans="1:3" ht="25.5">
      <c r="A12" s="19" t="s">
        <v>47</v>
      </c>
      <c r="B12" s="20"/>
      <c r="C12" s="20">
        <f t="shared" si="0"/>
        <v>0.69599999999999995</v>
      </c>
    </row>
    <row r="13" spans="1:3" ht="48">
      <c r="A13" s="21" t="s">
        <v>54</v>
      </c>
      <c r="B13" s="23">
        <v>0.6</v>
      </c>
      <c r="C13" s="20">
        <f t="shared" si="0"/>
        <v>0.69599999999999995</v>
      </c>
    </row>
    <row r="14" spans="1:3" ht="36">
      <c r="A14" s="21" t="s">
        <v>55</v>
      </c>
      <c r="B14" s="23">
        <v>0.54500000000000004</v>
      </c>
      <c r="C14" s="20">
        <f t="shared" si="0"/>
        <v>0.69599999999999995</v>
      </c>
    </row>
    <row r="15" spans="1:3" ht="24">
      <c r="A15" s="21" t="s">
        <v>56</v>
      </c>
      <c r="B15" s="23">
        <v>0.7</v>
      </c>
      <c r="C15" s="20">
        <f t="shared" si="0"/>
        <v>0.69599999999999995</v>
      </c>
    </row>
    <row r="16" spans="1:3">
      <c r="A16" s="21" t="s">
        <v>48</v>
      </c>
      <c r="B16" s="23">
        <v>0.78700000000000003</v>
      </c>
      <c r="C16" s="20">
        <f t="shared" si="0"/>
        <v>0.69599999999999995</v>
      </c>
    </row>
    <row r="17" spans="1:3">
      <c r="A17" s="21"/>
      <c r="B17" s="24"/>
      <c r="C17" s="20">
        <f t="shared" si="0"/>
        <v>0.69599999999999995</v>
      </c>
    </row>
    <row r="18" spans="1:3">
      <c r="A18" s="19" t="s">
        <v>39</v>
      </c>
      <c r="B18" s="20"/>
      <c r="C18" s="20">
        <f t="shared" si="0"/>
        <v>0.69599999999999995</v>
      </c>
    </row>
    <row r="19" spans="1:3">
      <c r="A19" s="21" t="s">
        <v>40</v>
      </c>
      <c r="B19" s="23">
        <v>0.78400000000000003</v>
      </c>
      <c r="C19" s="20">
        <f t="shared" si="0"/>
        <v>0.69599999999999995</v>
      </c>
    </row>
    <row r="20" spans="1:3">
      <c r="A20" s="21" t="s">
        <v>41</v>
      </c>
      <c r="B20" s="23">
        <v>0.59899999999999998</v>
      </c>
      <c r="C20" s="20">
        <f t="shared" si="0"/>
        <v>0.69599999999999995</v>
      </c>
    </row>
    <row r="21" spans="1:3">
      <c r="A21" s="21"/>
      <c r="B21" s="24"/>
      <c r="C21" s="20"/>
    </row>
    <row r="22" spans="1:3">
      <c r="A22" s="21"/>
      <c r="B22" s="24"/>
      <c r="C22" s="20"/>
    </row>
    <row r="23" spans="1:3">
      <c r="A23" s="21"/>
      <c r="B23" s="24"/>
      <c r="C23" s="20"/>
    </row>
    <row r="24" spans="1:3">
      <c r="A24" s="21"/>
      <c r="B24" s="24"/>
      <c r="C24" s="20"/>
    </row>
    <row r="25" spans="1:3">
      <c r="A25" s="16"/>
      <c r="B25" s="20"/>
      <c r="C25" s="20"/>
    </row>
    <row r="26" spans="1:3">
      <c r="A26" s="16"/>
      <c r="B26" s="20"/>
      <c r="C26" s="20"/>
    </row>
    <row r="27" spans="1:3">
      <c r="C27" s="20"/>
    </row>
    <row r="28" spans="1:3">
      <c r="C28" s="20"/>
    </row>
    <row r="29" spans="1:3">
      <c r="C29" s="20"/>
    </row>
    <row r="30" spans="1:3">
      <c r="C30" s="20"/>
    </row>
    <row r="31" spans="1:3" ht="25.5" customHeight="1">
      <c r="C31" s="20"/>
    </row>
    <row r="32" spans="1:3">
      <c r="C32" s="20"/>
    </row>
    <row r="33" spans="1:3">
      <c r="A33" s="19"/>
      <c r="B33" s="20"/>
      <c r="C33" s="20"/>
    </row>
    <row r="34" spans="1:3">
      <c r="A34" s="21"/>
      <c r="B34" s="24"/>
      <c r="C34" s="20"/>
    </row>
    <row r="35" spans="1:3">
      <c r="A35" s="21"/>
      <c r="B35" s="24"/>
      <c r="C35" s="20"/>
    </row>
    <row r="36" spans="1:3">
      <c r="A36" s="21"/>
      <c r="B36" s="24"/>
      <c r="C36" s="20"/>
    </row>
    <row r="37" spans="1:3">
      <c r="A37" s="21"/>
      <c r="B37" s="20"/>
      <c r="C37" s="20"/>
    </row>
    <row r="38" spans="1:3">
      <c r="C38" s="20"/>
    </row>
    <row r="39" spans="1:3">
      <c r="C39" s="20"/>
    </row>
    <row r="40" spans="1:3">
      <c r="C40" s="20"/>
    </row>
    <row r="41" spans="1:3">
      <c r="A41" s="19"/>
      <c r="B41" s="20"/>
      <c r="C41" s="20"/>
    </row>
    <row r="42" spans="1:3">
      <c r="A42" s="19"/>
      <c r="B42" s="20"/>
      <c r="C42" s="20"/>
    </row>
    <row r="43" spans="1:3">
      <c r="A43" s="21"/>
      <c r="B43" s="24"/>
      <c r="C43" s="20"/>
    </row>
    <row r="44" spans="1:3">
      <c r="A44" s="21"/>
      <c r="B44" s="24"/>
      <c r="C44" s="20"/>
    </row>
    <row r="45" spans="1:3">
      <c r="A45" s="21"/>
      <c r="B45" s="24"/>
      <c r="C45" s="20"/>
    </row>
    <row r="46" spans="1:3">
      <c r="A46" s="21"/>
      <c r="B46" s="20"/>
      <c r="C46" s="20"/>
    </row>
    <row r="47" spans="1:3">
      <c r="A47" s="19"/>
      <c r="B47" s="20"/>
      <c r="C47" s="20"/>
    </row>
    <row r="48" spans="1:3">
      <c r="A48" s="21"/>
      <c r="B48" s="20"/>
      <c r="C48" s="20"/>
    </row>
    <row r="49" spans="1:3">
      <c r="A49" s="21"/>
      <c r="B49" s="20"/>
      <c r="C49" s="20"/>
    </row>
    <row r="50" spans="1:3">
      <c r="A50" s="21"/>
      <c r="B50" s="20"/>
      <c r="C50" s="20"/>
    </row>
    <row r="51" spans="1:3">
      <c r="A51" s="21"/>
      <c r="B51" s="20"/>
      <c r="C51" s="20"/>
    </row>
    <row r="52" spans="1:3">
      <c r="A52" s="21"/>
      <c r="B52" s="20"/>
      <c r="C52" s="2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Hoja2</vt:lpstr>
      <vt:lpstr>P11_Conocimiento Portavoces</vt:lpstr>
      <vt:lpstr>P11_Conoc-ubicación Portavoces</vt:lpstr>
      <vt:lpstr>Beltrán</vt:lpstr>
      <vt:lpstr>Buill</vt:lpstr>
      <vt:lpstr>Chivite</vt:lpstr>
      <vt:lpstr>De Simón</vt:lpstr>
      <vt:lpstr>Esparza</vt:lpstr>
      <vt:lpstr>Martínez</vt:lpstr>
      <vt:lpstr>Ruiz</vt:lpstr>
      <vt:lpstr>P12_Valoración portavoces</vt:lpstr>
      <vt:lpstr>P13_Ubicac. ideológica</vt:lpstr>
      <vt:lpstr>P13_2_Ubic. Ideológ.xVariables</vt:lpstr>
      <vt:lpstr>P17_Calific. Gob. Navarra</vt:lpstr>
      <vt:lpstr>P17_2_Calif. Gob..xVariables </vt:lpstr>
      <vt:lpstr>P18_Calific. Presidenta</vt:lpstr>
      <vt:lpstr>P18_2_Calif. Presid.xVariables</vt:lpstr>
      <vt:lpstr>P19_Calific. Oposición</vt:lpstr>
      <vt:lpstr>P19_2_Calif. OposiciónxVariable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2018-12-03T19:01:05Z</dcterms:created>
  <dcterms:modified xsi:type="dcterms:W3CDTF">2018-12-14T01:23:16Z</dcterms:modified>
</cp:coreProperties>
</file>